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Webserver/projects/strama/src/packages/base_template/Resources/Public/Documents/"/>
    </mc:Choice>
  </mc:AlternateContent>
  <xr:revisionPtr revIDLastSave="0" documentId="13_ncr:1_{E7D3826B-4451-4047-B62B-A2CDB9367953}" xr6:coauthVersionLast="47" xr6:coauthVersionMax="47" xr10:uidLastSave="{00000000-0000-0000-0000-000000000000}"/>
  <bookViews>
    <workbookView xWindow="34400" yWindow="500" windowWidth="34400" windowHeight="27160" xr2:uid="{0102A028-CBEA-4EAC-93FA-6F9640FED0D7}"/>
  </bookViews>
  <sheets>
    <sheet name="DOUBLE VERSION" sheetId="1" r:id="rId1"/>
    <sheet name="MULTINORM &amp; CONTACT" sheetId="4" r:id="rId2"/>
    <sheet name="Data" sheetId="2" state="hidden" r:id="rId3"/>
  </sheets>
  <definedNames>
    <definedName name="FW_groesser_3000">Tabelle2226[FW_groesser_3000]</definedName>
    <definedName name="G_OPT">Tabelle222621[G_OPT]</definedName>
    <definedName name="GS_OPT">Tabelle22265[GS_OPT]</definedName>
    <definedName name="Type">Data!$C$8:$C$9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24" i="1"/>
  <c r="C32" i="1" l="1"/>
  <c r="C29" i="1"/>
  <c r="L25" i="1" l="1"/>
  <c r="I75" i="1"/>
  <c r="G75" i="1"/>
  <c r="D75" i="1"/>
  <c r="I74" i="1"/>
  <c r="G74" i="1"/>
  <c r="D74" i="1"/>
  <c r="I73" i="1"/>
  <c r="G73" i="1"/>
  <c r="D73" i="1"/>
  <c r="I72" i="1"/>
  <c r="G72" i="1"/>
  <c r="D72" i="1"/>
  <c r="I71" i="1"/>
  <c r="G71" i="1"/>
  <c r="D71" i="1"/>
  <c r="I70" i="1"/>
  <c r="G70" i="1"/>
  <c r="D70" i="1"/>
  <c r="I69" i="1"/>
  <c r="G69" i="1"/>
  <c r="D69" i="1"/>
  <c r="I68" i="1"/>
  <c r="G68" i="1"/>
  <c r="D68" i="1"/>
  <c r="I67" i="1"/>
  <c r="G67" i="1"/>
  <c r="D67" i="1"/>
  <c r="I66" i="1"/>
  <c r="G66" i="1"/>
  <c r="D66" i="1"/>
  <c r="I65" i="1"/>
  <c r="G65" i="1"/>
  <c r="D65" i="1"/>
  <c r="I64" i="1"/>
  <c r="G64" i="1"/>
  <c r="D64" i="1"/>
  <c r="I63" i="1"/>
  <c r="G63" i="1"/>
  <c r="D63" i="1"/>
  <c r="I62" i="1"/>
  <c r="G62" i="1"/>
  <c r="D62" i="1"/>
  <c r="I61" i="1"/>
  <c r="G61" i="1"/>
  <c r="D61" i="1"/>
  <c r="I60" i="1"/>
  <c r="G60" i="1"/>
  <c r="D60" i="1"/>
  <c r="I59" i="1"/>
  <c r="G59" i="1"/>
  <c r="D59" i="1"/>
  <c r="I58" i="1"/>
  <c r="G58" i="1"/>
  <c r="D58" i="1"/>
  <c r="I57" i="1"/>
  <c r="G57" i="1"/>
  <c r="D57" i="1"/>
  <c r="I56" i="1"/>
  <c r="G56" i="1"/>
  <c r="D56" i="1"/>
  <c r="I55" i="1"/>
  <c r="G55" i="1"/>
  <c r="D55" i="1"/>
  <c r="I54" i="1"/>
  <c r="G54" i="1"/>
  <c r="D54" i="1"/>
  <c r="I53" i="1"/>
  <c r="G53" i="1"/>
  <c r="D53" i="1"/>
  <c r="I52" i="1"/>
  <c r="G52" i="1"/>
  <c r="D52" i="1"/>
  <c r="I51" i="1"/>
  <c r="G51" i="1"/>
  <c r="D51" i="1"/>
  <c r="I50" i="1"/>
  <c r="G50" i="1"/>
  <c r="D50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C24" i="1" l="1"/>
  <c r="B24" i="1" l="1"/>
  <c r="C25" i="1"/>
  <c r="B25" i="1" s="1"/>
  <c r="C26" i="1"/>
  <c r="B26" i="1" s="1"/>
  <c r="C27" i="1"/>
  <c r="B27" i="1" s="1"/>
  <c r="C28" i="1"/>
  <c r="B28" i="1" s="1"/>
  <c r="B29" i="1"/>
  <c r="C30" i="1"/>
  <c r="B30" i="1" s="1"/>
  <c r="C31" i="1"/>
  <c r="B31" i="1" s="1"/>
  <c r="B32" i="1"/>
  <c r="C33" i="1"/>
  <c r="B33" i="1" s="1"/>
  <c r="C34" i="1"/>
  <c r="B34" i="1" s="1"/>
  <c r="C35" i="1"/>
  <c r="B35" i="1" s="1"/>
  <c r="C36" i="1"/>
  <c r="B36" i="1" s="1"/>
  <c r="C37" i="1"/>
  <c r="B37" i="1" s="1"/>
  <c r="C38" i="1"/>
  <c r="B38" i="1" s="1"/>
  <c r="C39" i="1"/>
  <c r="B39" i="1" s="1"/>
  <c r="C40" i="1"/>
  <c r="B40" i="1" s="1"/>
  <c r="C41" i="1"/>
  <c r="B41" i="1" s="1"/>
  <c r="C42" i="1"/>
  <c r="B42" i="1" s="1"/>
  <c r="C43" i="1"/>
  <c r="B43" i="1" s="1"/>
  <c r="R9" i="2" l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F12" i="2"/>
</calcChain>
</file>

<file path=xl/sharedStrings.xml><?xml version="1.0" encoding="utf-8"?>
<sst xmlns="http://schemas.openxmlformats.org/spreadsheetml/2006/main" count="171" uniqueCount="157">
  <si>
    <t>Bezeichnung</t>
  </si>
  <si>
    <t>Artikelnummer</t>
  </si>
  <si>
    <t>FH</t>
  </si>
  <si>
    <t>FB</t>
  </si>
  <si>
    <t>AH</t>
  </si>
  <si>
    <t>G</t>
  </si>
  <si>
    <t>GS</t>
  </si>
  <si>
    <t>GSK</t>
  </si>
  <si>
    <t>Adapterplatte</t>
  </si>
  <si>
    <t>Type</t>
  </si>
  <si>
    <t>Zusatzinformation</t>
  </si>
  <si>
    <t>Lieferoption</t>
  </si>
  <si>
    <t>Spalte1</t>
  </si>
  <si>
    <t>Spalte2</t>
  </si>
  <si>
    <t>Spalte3</t>
  </si>
  <si>
    <t>Spalte15</t>
  </si>
  <si>
    <t>Spalte16</t>
  </si>
  <si>
    <t>Spalte17</t>
  </si>
  <si>
    <t>CPT</t>
  </si>
  <si>
    <t>FW</t>
  </si>
  <si>
    <t>Projekt</t>
  </si>
  <si>
    <t>Option</t>
  </si>
  <si>
    <t>FM-Sachnr.</t>
  </si>
  <si>
    <t>P</t>
  </si>
  <si>
    <t>E</t>
  </si>
  <si>
    <t>Ausführung *</t>
  </si>
  <si>
    <t>Fensterhöhe
FH (mm) *</t>
  </si>
  <si>
    <t>Fensterbreite
FB (mm) *</t>
  </si>
  <si>
    <t>Aufbauhöhe
AH (mm) *</t>
  </si>
  <si>
    <t>G - 
Heavy Duty</t>
  </si>
  <si>
    <t>GS - 
Heavy Duty</t>
  </si>
  <si>
    <t>GSK - 
Heavy Duty</t>
  </si>
  <si>
    <t>Stückzahl</t>
  </si>
  <si>
    <t>Article number</t>
  </si>
  <si>
    <t>Version *</t>
  </si>
  <si>
    <t>Label *</t>
  </si>
  <si>
    <t>Fahrweg
FW (mm) *</t>
  </si>
  <si>
    <t>Window height 
FH (mm) *</t>
  </si>
  <si>
    <t>Sluice length
FW (mm) *</t>
  </si>
  <si>
    <t>Setup height
AH (mm) *</t>
  </si>
  <si>
    <t>Window width
FB (mm) *</t>
  </si>
  <si>
    <t>version</t>
  </si>
  <si>
    <t>label</t>
  </si>
  <si>
    <t>articleNumber</t>
  </si>
  <si>
    <t>fmNumber</t>
  </si>
  <si>
    <t>project</t>
  </si>
  <si>
    <t>Fahrweg FW</t>
  </si>
  <si>
    <t>Fensterhöhe FH</t>
  </si>
  <si>
    <t>Fensterbreite FB</t>
  </si>
  <si>
    <t>Aufbauhöhe AH</t>
  </si>
  <si>
    <t>D I M E N S I O N S</t>
  </si>
  <si>
    <t>O P T I O N S</t>
  </si>
  <si>
    <t>Quantity mounting plates
AP *</t>
  </si>
  <si>
    <t>Menge Adapterplatten
AP *</t>
  </si>
  <si>
    <t>quantityAP</t>
  </si>
  <si>
    <t>drive</t>
  </si>
  <si>
    <t>labelDrive</t>
  </si>
  <si>
    <t>TecSa</t>
  </si>
  <si>
    <t>labelTecSa</t>
  </si>
  <si>
    <t>heavyDuty</t>
  </si>
  <si>
    <t>Zusatzoptionen</t>
  </si>
  <si>
    <t>Additional options</t>
  </si>
  <si>
    <t>safetyFence</t>
  </si>
  <si>
    <t>Heavy Duty</t>
  </si>
  <si>
    <t>Kleines Packmaß</t>
  </si>
  <si>
    <t>2. zusätzliche Stützrolle</t>
  </si>
  <si>
    <t>Fahrbare Stützrolle Werkerseitig</t>
  </si>
  <si>
    <t>Installationskit (Größe)</t>
  </si>
  <si>
    <t>Schutzzaunhöhe</t>
  </si>
  <si>
    <t>inkl. Ersatz-Energiekette</t>
  </si>
  <si>
    <t>TecSa Staubschutz</t>
  </si>
  <si>
    <t>Sonderfarbe starre Bauteile</t>
  </si>
  <si>
    <t>Sonderfarbe bewegliche Bauteile</t>
  </si>
  <si>
    <t>gloss</t>
  </si>
  <si>
    <t>semi-gloss</t>
  </si>
  <si>
    <t>Gloss level</t>
  </si>
  <si>
    <t>matt</t>
  </si>
  <si>
    <t>Stückzahl *</t>
  </si>
  <si>
    <t>Quantity *</t>
  </si>
  <si>
    <t>quantity</t>
  </si>
  <si>
    <t>coatingFixed</t>
  </si>
  <si>
    <t>glossFixed</t>
  </si>
  <si>
    <t>coatingMovable</t>
  </si>
  <si>
    <t>glossMovable</t>
  </si>
  <si>
    <t>S H I P M E N T    D E T A I L S</t>
  </si>
  <si>
    <t>Antrieb</t>
  </si>
  <si>
    <t>Zusätzliche Details</t>
  </si>
  <si>
    <t>Additional details</t>
  </si>
  <si>
    <t>Maximale Tischbelastung mittig des Fahrwegs (F1)</t>
  </si>
  <si>
    <t>max. payload in the middle of the drawer (F1)</t>
  </si>
  <si>
    <t>FCA (standard)</t>
  </si>
  <si>
    <t>Order label
(is created automatically if all fields are filled in correctly)</t>
  </si>
  <si>
    <t>Dust protection
TecSa</t>
  </si>
  <si>
    <t>Staubschutz
TecSa</t>
  </si>
  <si>
    <t>Sonderfarbe-
Glosslevel:
starre Bauteile</t>
  </si>
  <si>
    <t>Sonderfarbe-
Glosslevel:
bewegliche Bauteile</t>
  </si>
  <si>
    <t>Special coating
gloss level:
fixed parts</t>
  </si>
  <si>
    <t>Special coating
gloss level:
movable parts</t>
  </si>
  <si>
    <t>Delivery option</t>
  </si>
  <si>
    <t>Project</t>
  </si>
  <si>
    <t>FM ref. no.</t>
  </si>
  <si>
    <t>Additional information</t>
  </si>
  <si>
    <t>Fahrweg / Sluice length
FW (in mm)</t>
  </si>
  <si>
    <t>additional 
- support roll and 
- moving support roll worker side necessary</t>
  </si>
  <si>
    <t xml:space="preserve">
Schutzzaunhöhe (mm)</t>
  </si>
  <si>
    <t>Safety fence height (mm)</t>
  </si>
  <si>
    <t>Spalte22</t>
  </si>
  <si>
    <t>Installation-Kit (Size)</t>
  </si>
  <si>
    <t>Spalte23</t>
  </si>
  <si>
    <t>incl. replace
Engergy-Chain</t>
  </si>
  <si>
    <t>inkl. Ersatz-
Energiekette</t>
  </si>
  <si>
    <t>Multinorm d.o.o.</t>
  </si>
  <si>
    <t>anfrage@multinorm.gmbh</t>
  </si>
  <si>
    <t>+49 9932 / 400 78-88</t>
  </si>
  <si>
    <t>martin.ruepl@multinorm.hr</t>
  </si>
  <si>
    <t>Product Manager</t>
  </si>
  <si>
    <t>Martin Rüpl</t>
  </si>
  <si>
    <r>
      <t xml:space="preserve">Automatisch generiert </t>
    </r>
    <r>
      <rPr>
        <i/>
        <sz val="14"/>
        <color theme="1"/>
        <rFont val="Calibri"/>
        <family val="2"/>
        <scheme val="minor"/>
      </rPr>
      <t>generated automatically</t>
    </r>
  </si>
  <si>
    <r>
      <t xml:space="preserve">Optionen </t>
    </r>
    <r>
      <rPr>
        <i/>
        <sz val="14"/>
        <color theme="1"/>
        <rFont val="Calibri"/>
        <family val="2"/>
        <scheme val="minor"/>
      </rPr>
      <t>options</t>
    </r>
  </si>
  <si>
    <r>
      <t xml:space="preserve">Pflichteingabe </t>
    </r>
    <r>
      <rPr>
        <i/>
        <sz val="14"/>
        <color theme="1"/>
        <rFont val="Calibri"/>
        <family val="2"/>
        <scheme val="minor"/>
      </rPr>
      <t>mandatory</t>
    </r>
  </si>
  <si>
    <t>RAL 1004</t>
  </si>
  <si>
    <t>Standard colours</t>
  </si>
  <si>
    <t>RAL 7042</t>
  </si>
  <si>
    <t>Bitte von links nach rechts alle Felder nacheinander befüllen.</t>
  </si>
  <si>
    <t>Please fill in all fields consecutively from left to right.</t>
  </si>
  <si>
    <r>
      <t xml:space="preserve">Heavy Duty
</t>
    </r>
    <r>
      <rPr>
        <b/>
        <sz val="9"/>
        <color theme="0"/>
        <rFont val="Calibri"/>
        <family val="2"/>
        <scheme val="minor"/>
      </rPr>
      <t>25% höhere Tragkraft</t>
    </r>
  </si>
  <si>
    <r>
      <t xml:space="preserve">2. zusätzliche Stützrolle
</t>
    </r>
    <r>
      <rPr>
        <b/>
        <sz val="9"/>
        <color rgb="FFFFFF00"/>
        <rFont val="Calibri"/>
        <family val="2"/>
        <scheme val="minor"/>
      </rPr>
      <t>notwendig, wenn FW &gt; 3000 mm</t>
    </r>
  </si>
  <si>
    <r>
      <t xml:space="preserve">Fahrbare Stützrolle Werkerseitig
</t>
    </r>
    <r>
      <rPr>
        <b/>
        <sz val="9"/>
        <color rgb="FFFFFF00"/>
        <rFont val="Calibri"/>
        <family val="2"/>
        <scheme val="minor"/>
      </rPr>
      <t>notwendig, wenn FW &gt; 3000 mm</t>
    </r>
  </si>
  <si>
    <r>
      <t xml:space="preserve">Sonderfarbe:
starre Bauteile
</t>
    </r>
    <r>
      <rPr>
        <b/>
        <sz val="9"/>
        <color theme="0"/>
        <rFont val="Calibri"/>
        <family val="2"/>
        <scheme val="minor"/>
      </rPr>
      <t>(RAL Farbe)</t>
    </r>
  </si>
  <si>
    <r>
      <t xml:space="preserve">Sonderfarbe:
bewegliche Bauteile
</t>
    </r>
    <r>
      <rPr>
        <b/>
        <sz val="9"/>
        <color theme="0"/>
        <rFont val="Calibri"/>
        <family val="2"/>
        <scheme val="minor"/>
      </rPr>
      <t>(RAL Farbe)</t>
    </r>
  </si>
  <si>
    <t>Bestellbezeichnung
(wird automatisch erstellt, wenn alle Felder richtig befüllt sind)</t>
  </si>
  <si>
    <r>
      <t xml:space="preserve">Heavy Duty
</t>
    </r>
    <r>
      <rPr>
        <i/>
        <sz val="9"/>
        <color theme="0"/>
        <rFont val="Calibri"/>
        <family val="2"/>
        <scheme val="minor"/>
      </rPr>
      <t>25% additional payload</t>
    </r>
  </si>
  <si>
    <r>
      <t xml:space="preserve">2nd additional support roll
</t>
    </r>
    <r>
      <rPr>
        <i/>
        <sz val="9"/>
        <color rgb="FFFFFF00"/>
        <rFont val="Calibri"/>
        <family val="2"/>
        <scheme val="minor"/>
      </rPr>
      <t>necessary if FW &gt; 3000 mm</t>
    </r>
  </si>
  <si>
    <r>
      <t xml:space="preserve">Moving support roll worker side
</t>
    </r>
    <r>
      <rPr>
        <i/>
        <sz val="9"/>
        <color rgb="FFFFFF00"/>
        <rFont val="Calibri"/>
        <family val="2"/>
        <scheme val="minor"/>
      </rPr>
      <t>necessary if FW &gt; 3000 mm</t>
    </r>
  </si>
  <si>
    <r>
      <t xml:space="preserve">Special coating:
fixed parts
</t>
    </r>
    <r>
      <rPr>
        <i/>
        <sz val="9"/>
        <color theme="0"/>
        <rFont val="Calibri"/>
        <family val="2"/>
        <scheme val="minor"/>
      </rPr>
      <t>(RAL colour)</t>
    </r>
  </si>
  <si>
    <r>
      <t xml:space="preserve">Special coating:
movable parts
</t>
    </r>
    <r>
      <rPr>
        <i/>
        <sz val="9"/>
        <color theme="0"/>
        <rFont val="Calibri"/>
        <family val="2"/>
        <scheme val="minor"/>
      </rPr>
      <t>(RAL colour)</t>
    </r>
  </si>
  <si>
    <r>
      <rPr>
        <b/>
        <sz val="14"/>
        <color theme="1"/>
        <rFont val="Calibri"/>
        <family val="2"/>
        <scheme val="minor"/>
      </rPr>
      <t>Schleusenschublade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4"/>
        <color theme="1"/>
        <rFont val="Calibri"/>
        <family val="2"/>
        <scheme val="minor"/>
      </rPr>
      <t>Sluice drawer</t>
    </r>
  </si>
  <si>
    <r>
      <t xml:space="preserve">Antrieb
</t>
    </r>
    <r>
      <rPr>
        <b/>
        <sz val="9"/>
        <color theme="0"/>
        <rFont val="Calibri (Textkörper)"/>
      </rPr>
      <t>Sonderoption nach Rücksprache</t>
    </r>
    <r>
      <rPr>
        <b/>
        <sz val="11"/>
        <color theme="0"/>
        <rFont val="Calibri"/>
        <family val="2"/>
        <scheme val="minor"/>
      </rPr>
      <t xml:space="preserve">
P - Pneumatik
E - Elektro</t>
    </r>
  </si>
  <si>
    <r>
      <t xml:space="preserve">Drive
</t>
    </r>
    <r>
      <rPr>
        <i/>
        <sz val="9"/>
        <color theme="0"/>
        <rFont val="Calibri (Textkörper)"/>
      </rPr>
      <t>Special option on request</t>
    </r>
    <r>
      <rPr>
        <i/>
        <sz val="11"/>
        <color theme="0"/>
        <rFont val="Calibri"/>
        <family val="2"/>
        <scheme val="minor"/>
      </rPr>
      <t xml:space="preserve">
P - Pneumatic
E - Electric</t>
    </r>
  </si>
  <si>
    <t>Standardfarben</t>
  </si>
  <si>
    <t>www.multinorm.gmbh</t>
  </si>
  <si>
    <r>
      <t xml:space="preserve">AUSFÜHRUNG </t>
    </r>
    <r>
      <rPr>
        <i/>
        <sz val="18"/>
        <color theme="1"/>
        <rFont val="Calibri"/>
        <family val="2"/>
        <scheme val="minor"/>
      </rPr>
      <t>TYPE</t>
    </r>
  </si>
  <si>
    <t>DOUBLE VERSION</t>
  </si>
  <si>
    <t>Yes</t>
  </si>
  <si>
    <t>No</t>
  </si>
  <si>
    <t>Spalte4</t>
  </si>
  <si>
    <t>Spalte5</t>
  </si>
  <si>
    <t>Hilfe für Naming</t>
  </si>
  <si>
    <t>Hilfe für beide
zusätzlichen
Rollen</t>
  </si>
  <si>
    <t>-</t>
  </si>
  <si>
    <t>Abhängigkeit für Zusatzoptionen</t>
  </si>
  <si>
    <t>GSK only!</t>
  </si>
  <si>
    <t>G_OPT</t>
  </si>
  <si>
    <t>GS_OPT</t>
  </si>
  <si>
    <t>Immer Ja, wenn FW / SL &gt; 3000 mm</t>
  </si>
  <si>
    <t>FW_groesser_3000</t>
  </si>
  <si>
    <t>Kein GSK - daher keine GSK_OPT 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</si>
</sst>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kg&quot;"/>
  </numFmts>
  <fonts count="3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3300"/>
      <name val="Calibri"/>
      <family val="2"/>
      <charset val="238"/>
      <scheme val="minor"/>
    </font>
    <font>
      <b/>
      <sz val="9"/>
      <color theme="0"/>
      <name val="Calibri (Textkörper)"/>
    </font>
    <font>
      <i/>
      <sz val="9"/>
      <color theme="0"/>
      <name val="Calibri (Textkörper)"/>
    </font>
    <font>
      <b/>
      <sz val="11"/>
      <color theme="0"/>
      <name val="Calibri (Textkörper)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rgb="FFFFFF0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rgb="FFFF3300"/>
      <name val="Calibri"/>
      <family val="2"/>
      <scheme val="minor"/>
    </font>
    <font>
      <b/>
      <sz val="18"/>
      <color rgb="FFFF3300"/>
      <name val="Calibri"/>
      <family val="2"/>
      <scheme val="minor"/>
    </font>
    <font>
      <i/>
      <sz val="18"/>
      <color rgb="FFFF3300"/>
      <name val="Calibri"/>
      <family val="2"/>
      <scheme val="minor"/>
    </font>
    <font>
      <i/>
      <sz val="16"/>
      <color rgb="FFFF330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2A40E"/>
        <bgColor indexed="64"/>
      </patternFill>
    </fill>
    <fill>
      <patternFill patternType="solid">
        <fgColor rgb="FF8E9291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horizontal="left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4" fillId="12" borderId="33" xfId="0" applyFont="1" applyFill="1" applyBorder="1"/>
    <xf numFmtId="0" fontId="4" fillId="13" borderId="5" xfId="0" applyFont="1" applyFill="1" applyBorder="1" applyAlignment="1">
      <alignment horizontal="right" vertical="top"/>
    </xf>
    <xf numFmtId="0" fontId="4" fillId="13" borderId="6" xfId="0" applyFont="1" applyFill="1" applyBorder="1" applyAlignment="1">
      <alignment horizontal="right" vertical="top" wrapText="1"/>
    </xf>
    <xf numFmtId="0" fontId="4" fillId="13" borderId="34" xfId="0" applyFont="1" applyFill="1" applyBorder="1" applyAlignment="1">
      <alignment horizontal="right" vertical="top"/>
    </xf>
    <xf numFmtId="0" fontId="0" fillId="0" borderId="4" xfId="0" applyBorder="1"/>
    <xf numFmtId="0" fontId="8" fillId="0" borderId="0" xfId="0" applyFont="1"/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5" fillId="0" borderId="0" xfId="0" applyFont="1"/>
    <xf numFmtId="0" fontId="10" fillId="0" borderId="0" xfId="0" applyFont="1" applyAlignment="1">
      <alignment horizontal="left"/>
    </xf>
    <xf numFmtId="0" fontId="2" fillId="15" borderId="0" xfId="0" applyFont="1" applyFill="1"/>
    <xf numFmtId="0" fontId="0" fillId="16" borderId="0" xfId="0" applyFill="1"/>
    <xf numFmtId="0" fontId="2" fillId="15" borderId="0" xfId="0" applyFont="1" applyFill="1" applyAlignment="1">
      <alignment wrapText="1"/>
    </xf>
    <xf numFmtId="0" fontId="2" fillId="6" borderId="3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2" fillId="11" borderId="35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top"/>
    </xf>
    <xf numFmtId="0" fontId="2" fillId="6" borderId="46" xfId="0" applyFont="1" applyFill="1" applyBorder="1" applyAlignment="1" applyProtection="1">
      <alignment horizontal="right" vertical="center"/>
      <protection locked="0" hidden="1"/>
    </xf>
    <xf numFmtId="0" fontId="2" fillId="6" borderId="47" xfId="0" applyFont="1" applyFill="1" applyBorder="1" applyAlignment="1" applyProtection="1">
      <alignment horizontal="right" vertical="center"/>
      <protection locked="0" hidden="1"/>
    </xf>
    <xf numFmtId="0" fontId="2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3" fillId="17" borderId="0" xfId="0" applyFont="1" applyFill="1"/>
    <xf numFmtId="0" fontId="0" fillId="16" borderId="4" xfId="0" applyFill="1" applyBorder="1"/>
    <xf numFmtId="0" fontId="13" fillId="17" borderId="4" xfId="0" applyFont="1" applyFill="1" applyBorder="1"/>
    <xf numFmtId="0" fontId="0" fillId="18" borderId="0" xfId="0" applyFill="1"/>
    <xf numFmtId="0" fontId="0" fillId="18" borderId="4" xfId="0" applyFill="1" applyBorder="1"/>
    <xf numFmtId="0" fontId="4" fillId="12" borderId="1" xfId="0" applyFont="1" applyFill="1" applyBorder="1" applyAlignment="1">
      <alignment horizontal="right" vertical="top" wrapText="1"/>
    </xf>
    <xf numFmtId="0" fontId="8" fillId="19" borderId="0" xfId="0" applyFont="1" applyFill="1" applyAlignment="1">
      <alignment horizontal="left"/>
    </xf>
    <xf numFmtId="0" fontId="17" fillId="5" borderId="31" xfId="0" applyFont="1" applyFill="1" applyBorder="1" applyAlignment="1">
      <alignment horizontal="center"/>
    </xf>
    <xf numFmtId="0" fontId="18" fillId="5" borderId="32" xfId="0" applyFont="1" applyFill="1" applyBorder="1"/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0" xfId="0" applyFont="1" applyFill="1"/>
    <xf numFmtId="0" fontId="18" fillId="5" borderId="28" xfId="0" applyFont="1" applyFill="1" applyBorder="1"/>
    <xf numFmtId="0" fontId="4" fillId="0" borderId="0" xfId="0" applyFont="1"/>
    <xf numFmtId="0" fontId="8" fillId="4" borderId="18" xfId="0" applyFont="1" applyFill="1" applyBorder="1"/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19" xfId="0" applyFont="1" applyFill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4" borderId="4" xfId="0" applyFont="1" applyFill="1" applyBorder="1"/>
    <xf numFmtId="0" fontId="7" fillId="4" borderId="0" xfId="0" applyFont="1" applyFill="1" applyAlignment="1">
      <alignment horizontal="center"/>
    </xf>
    <xf numFmtId="0" fontId="8" fillId="19" borderId="0" xfId="0" applyFont="1" applyFill="1"/>
    <xf numFmtId="0" fontId="8" fillId="19" borderId="0" xfId="0" applyFont="1" applyFill="1" applyAlignment="1">
      <alignment horizontal="center"/>
    </xf>
    <xf numFmtId="0" fontId="8" fillId="0" borderId="25" xfId="0" applyFont="1" applyBorder="1"/>
    <xf numFmtId="0" fontId="8" fillId="8" borderId="25" xfId="0" applyFont="1" applyFill="1" applyBorder="1"/>
    <xf numFmtId="0" fontId="8" fillId="7" borderId="25" xfId="0" applyFont="1" applyFill="1" applyBorder="1"/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6" borderId="44" xfId="0" applyFont="1" applyFill="1" applyBorder="1" applyAlignment="1">
      <alignment horizontal="center" vertical="top"/>
    </xf>
    <xf numFmtId="0" fontId="7" fillId="2" borderId="45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4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2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3" borderId="23" xfId="0" applyFont="1" applyFill="1" applyBorder="1" applyAlignment="1" applyProtection="1">
      <alignment horizontal="right" vertical="center"/>
      <protection hidden="1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5" borderId="42" xfId="0" applyFont="1" applyFill="1" applyBorder="1" applyAlignment="1" applyProtection="1">
      <alignment horizontal="center" vertical="center"/>
      <protection locked="0"/>
    </xf>
    <xf numFmtId="0" fontId="8" fillId="7" borderId="6" xfId="0" applyFont="1" applyFill="1" applyBorder="1" applyAlignment="1">
      <alignment vertical="center"/>
    </xf>
    <xf numFmtId="0" fontId="8" fillId="9" borderId="1" xfId="0" applyFont="1" applyFill="1" applyBorder="1" applyAlignment="1" applyProtection="1">
      <alignment horizontal="left" vertical="center"/>
      <protection locked="0"/>
    </xf>
    <xf numFmtId="0" fontId="8" fillId="9" borderId="5" xfId="0" applyFont="1" applyFill="1" applyBorder="1" applyAlignment="1" applyProtection="1">
      <alignment vertical="center"/>
      <protection locked="0"/>
    </xf>
    <xf numFmtId="0" fontId="8" fillId="9" borderId="13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7" fillId="10" borderId="6" xfId="0" applyFont="1" applyFill="1" applyBorder="1" applyAlignment="1" applyProtection="1">
      <alignment horizontal="center" vertical="center"/>
      <protection locked="0"/>
    </xf>
    <xf numFmtId="0" fontId="8" fillId="9" borderId="13" xfId="0" applyFont="1" applyFill="1" applyBorder="1" applyAlignment="1" applyProtection="1">
      <alignment vertical="center"/>
      <protection locked="0"/>
    </xf>
    <xf numFmtId="0" fontId="8" fillId="9" borderId="1" xfId="0" applyFont="1" applyFill="1" applyBorder="1" applyAlignment="1" applyProtection="1">
      <alignment vertical="center"/>
      <protection locked="0"/>
    </xf>
    <xf numFmtId="0" fontId="8" fillId="3" borderId="24" xfId="0" applyFont="1" applyFill="1" applyBorder="1" applyAlignment="1" applyProtection="1">
      <alignment horizontal="right" vertical="center"/>
      <protection hidden="1"/>
    </xf>
    <xf numFmtId="0" fontId="8" fillId="3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7" fillId="10" borderId="17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center" vertical="center"/>
      <protection locked="0"/>
    </xf>
    <xf numFmtId="0" fontId="8" fillId="9" borderId="48" xfId="0" applyFont="1" applyFill="1" applyBorder="1" applyAlignment="1" applyProtection="1">
      <alignment horizontal="center" vertical="center"/>
      <protection locked="0"/>
    </xf>
    <xf numFmtId="0" fontId="8" fillId="5" borderId="43" xfId="0" applyFont="1" applyFill="1" applyBorder="1" applyAlignment="1" applyProtection="1">
      <alignment horizontal="center" vertical="center"/>
      <protection locked="0"/>
    </xf>
    <xf numFmtId="0" fontId="8" fillId="9" borderId="14" xfId="0" applyFont="1" applyFill="1" applyBorder="1" applyAlignment="1" applyProtection="1">
      <alignment horizontal="left" vertical="center"/>
      <protection locked="0"/>
    </xf>
    <xf numFmtId="0" fontId="8" fillId="9" borderId="15" xfId="0" applyFont="1" applyFill="1" applyBorder="1" applyAlignment="1" applyProtection="1">
      <alignment vertical="center"/>
      <protection locked="0"/>
    </xf>
    <xf numFmtId="0" fontId="8" fillId="9" borderId="16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/>
    <xf numFmtId="0" fontId="8" fillId="0" borderId="31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8" fillId="5" borderId="0" xfId="0" applyFont="1" applyFill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164" fontId="8" fillId="5" borderId="0" xfId="0" applyNumberFormat="1" applyFont="1" applyFill="1" applyAlignment="1">
      <alignment horizontal="right"/>
    </xf>
    <xf numFmtId="164" fontId="8" fillId="5" borderId="28" xfId="0" applyNumberFormat="1" applyFont="1" applyFill="1" applyBorder="1" applyAlignment="1">
      <alignment horizontal="right"/>
    </xf>
    <xf numFmtId="164" fontId="8" fillId="5" borderId="28" xfId="0" applyNumberFormat="1" applyFont="1" applyFill="1" applyBorder="1"/>
    <xf numFmtId="0" fontId="8" fillId="5" borderId="0" xfId="0" applyFont="1" applyFill="1"/>
    <xf numFmtId="0" fontId="7" fillId="5" borderId="28" xfId="0" applyFont="1" applyFill="1" applyBorder="1"/>
    <xf numFmtId="164" fontId="8" fillId="14" borderId="0" xfId="0" applyNumberFormat="1" applyFont="1" applyFill="1" applyAlignment="1">
      <alignment horizontal="right"/>
    </xf>
    <xf numFmtId="164" fontId="8" fillId="14" borderId="28" xfId="0" applyNumberFormat="1" applyFont="1" applyFill="1" applyBorder="1" applyAlignment="1">
      <alignment horizontal="right"/>
    </xf>
    <xf numFmtId="164" fontId="8" fillId="14" borderId="28" xfId="0" applyNumberFormat="1" applyFont="1" applyFill="1" applyBorder="1"/>
    <xf numFmtId="164" fontId="8" fillId="14" borderId="29" xfId="0" applyNumberFormat="1" applyFont="1" applyFill="1" applyBorder="1" applyAlignment="1">
      <alignment horizontal="right"/>
    </xf>
    <xf numFmtId="164" fontId="8" fillId="14" borderId="7" xfId="0" applyNumberFormat="1" applyFont="1" applyFill="1" applyBorder="1" applyAlignment="1">
      <alignment horizontal="right"/>
    </xf>
    <xf numFmtId="164" fontId="8" fillId="14" borderId="7" xfId="0" applyNumberFormat="1" applyFont="1" applyFill="1" applyBorder="1"/>
    <xf numFmtId="0" fontId="19" fillId="5" borderId="18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4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20" fillId="5" borderId="4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19" fillId="5" borderId="39" xfId="0" applyFont="1" applyFill="1" applyBorder="1" applyAlignment="1">
      <alignment horizontal="left" vertical="center"/>
    </xf>
    <xf numFmtId="0" fontId="19" fillId="5" borderId="36" xfId="0" applyFont="1" applyFill="1" applyBorder="1" applyAlignment="1">
      <alignment horizontal="left" vertical="center"/>
    </xf>
    <xf numFmtId="0" fontId="19" fillId="5" borderId="37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26" fillId="19" borderId="0" xfId="1" applyFont="1" applyFill="1" applyAlignment="1">
      <alignment horizontal="left"/>
    </xf>
    <xf numFmtId="0" fontId="8" fillId="5" borderId="0" xfId="0" applyFont="1" applyFill="1" applyAlignment="1">
      <alignment horizontal="center"/>
    </xf>
    <xf numFmtId="0" fontId="4" fillId="5" borderId="0" xfId="0" applyFont="1" applyFill="1"/>
    <xf numFmtId="0" fontId="27" fillId="5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6" fillId="12" borderId="33" xfId="0" applyFont="1" applyFill="1" applyBorder="1"/>
    <xf numFmtId="0" fontId="16" fillId="12" borderId="8" xfId="0" applyFont="1" applyFill="1" applyBorder="1"/>
    <xf numFmtId="0" fontId="3" fillId="5" borderId="0" xfId="0" applyFont="1" applyFill="1" applyAlignment="1">
      <alignment horizontal="left" vertical="center" indent="1"/>
    </xf>
    <xf numFmtId="0" fontId="17" fillId="20" borderId="0" xfId="0" applyFont="1" applyFill="1" applyAlignment="1">
      <alignment horizontal="left" vertical="center"/>
    </xf>
    <xf numFmtId="0" fontId="17" fillId="20" borderId="28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21" borderId="29" xfId="0" applyFont="1" applyFill="1" applyBorder="1" applyAlignment="1">
      <alignment horizontal="left" vertical="center"/>
    </xf>
    <xf numFmtId="0" fontId="17" fillId="21" borderId="7" xfId="0" applyFont="1" applyFill="1" applyBorder="1" applyAlignment="1">
      <alignment horizontal="left" vertical="center"/>
    </xf>
    <xf numFmtId="0" fontId="17" fillId="20" borderId="27" xfId="0" applyFont="1" applyFill="1" applyBorder="1" applyAlignment="1">
      <alignment horizontal="left" vertical="center" indent="2"/>
    </xf>
    <xf numFmtId="0" fontId="17" fillId="21" borderId="9" xfId="0" applyFont="1" applyFill="1" applyBorder="1" applyAlignment="1">
      <alignment horizontal="left" vertical="center" indent="2"/>
    </xf>
    <xf numFmtId="0" fontId="8" fillId="5" borderId="30" xfId="0" applyFont="1" applyFill="1" applyBorder="1"/>
    <xf numFmtId="0" fontId="8" fillId="5" borderId="31" xfId="0" applyFont="1" applyFill="1" applyBorder="1" applyAlignment="1">
      <alignment horizontal="center"/>
    </xf>
    <xf numFmtId="0" fontId="8" fillId="5" borderId="31" xfId="0" applyFont="1" applyFill="1" applyBorder="1"/>
    <xf numFmtId="0" fontId="8" fillId="5" borderId="32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left" vertical="center" indent="2"/>
    </xf>
    <xf numFmtId="0" fontId="17" fillId="5" borderId="28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left" vertical="center" indent="2"/>
    </xf>
    <xf numFmtId="0" fontId="8" fillId="5" borderId="27" xfId="0" applyFont="1" applyFill="1" applyBorder="1" applyAlignment="1">
      <alignment horizontal="left" vertical="center" indent="2"/>
    </xf>
    <xf numFmtId="0" fontId="8" fillId="5" borderId="0" xfId="0" applyFont="1" applyFill="1" applyAlignment="1">
      <alignment horizontal="center" vertical="top"/>
    </xf>
    <xf numFmtId="0" fontId="8" fillId="5" borderId="28" xfId="0" applyFont="1" applyFill="1" applyBorder="1" applyAlignment="1">
      <alignment horizontal="center" vertical="top"/>
    </xf>
    <xf numFmtId="0" fontId="8" fillId="14" borderId="28" xfId="0" applyFont="1" applyFill="1" applyBorder="1" applyAlignment="1">
      <alignment horizontal="left" vertical="center" wrapText="1" indent="6"/>
    </xf>
    <xf numFmtId="0" fontId="8" fillId="14" borderId="7" xfId="0" applyFont="1" applyFill="1" applyBorder="1" applyAlignment="1">
      <alignment horizontal="left" vertical="center" wrapText="1" indent="6"/>
    </xf>
    <xf numFmtId="0" fontId="3" fillId="19" borderId="0" xfId="0" applyFont="1" applyFill="1" applyAlignment="1">
      <alignment horizontal="left"/>
    </xf>
    <xf numFmtId="0" fontId="17" fillId="19" borderId="0" xfId="0" applyFont="1" applyFill="1"/>
    <xf numFmtId="0" fontId="17" fillId="19" borderId="0" xfId="0" quotePrefix="1" applyFont="1" applyFill="1" applyAlignment="1">
      <alignment horizontal="left"/>
    </xf>
    <xf numFmtId="0" fontId="31" fillId="19" borderId="0" xfId="1" applyFont="1" applyFill="1" applyAlignment="1">
      <alignment horizontal="left"/>
    </xf>
    <xf numFmtId="0" fontId="8" fillId="4" borderId="36" xfId="0" applyFont="1" applyFill="1" applyBorder="1"/>
    <xf numFmtId="0" fontId="26" fillId="19" borderId="36" xfId="1" applyFont="1" applyFill="1" applyBorder="1" applyAlignment="1">
      <alignment horizontal="left"/>
    </xf>
    <xf numFmtId="0" fontId="8" fillId="19" borderId="36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/>
    </xf>
    <xf numFmtId="0" fontId="8" fillId="4" borderId="37" xfId="0" applyFont="1" applyFill="1" applyBorder="1"/>
    <xf numFmtId="0" fontId="8" fillId="4" borderId="39" xfId="0" applyFont="1" applyFill="1" applyBorder="1"/>
    <xf numFmtId="0" fontId="20" fillId="5" borderId="0" xfId="0" applyFont="1" applyFill="1" applyAlignment="1">
      <alignment vertical="center"/>
    </xf>
    <xf numFmtId="0" fontId="32" fillId="5" borderId="0" xfId="0" applyFont="1" applyFill="1" applyAlignment="1">
      <alignment horizontal="left" vertical="center"/>
    </xf>
    <xf numFmtId="0" fontId="17" fillId="5" borderId="32" xfId="0" applyFont="1" applyFill="1" applyBorder="1"/>
    <xf numFmtId="0" fontId="17" fillId="5" borderId="28" xfId="0" applyFont="1" applyFill="1" applyBorder="1"/>
    <xf numFmtId="0" fontId="8" fillId="5" borderId="28" xfId="0" applyFont="1" applyFill="1" applyBorder="1" applyAlignment="1">
      <alignment vertical="top"/>
    </xf>
    <xf numFmtId="0" fontId="8" fillId="5" borderId="28" xfId="0" applyFont="1" applyFill="1" applyBorder="1"/>
    <xf numFmtId="0" fontId="8" fillId="14" borderId="27" xfId="0" applyFont="1" applyFill="1" applyBorder="1" applyAlignment="1">
      <alignment horizontal="left" vertical="center" wrapText="1" indent="6"/>
    </xf>
    <xf numFmtId="0" fontId="8" fillId="14" borderId="28" xfId="0" applyFont="1" applyFill="1" applyBorder="1" applyAlignment="1">
      <alignment horizontal="left" vertical="center" wrapText="1" indent="6"/>
    </xf>
    <xf numFmtId="0" fontId="8" fillId="14" borderId="9" xfId="0" applyFont="1" applyFill="1" applyBorder="1" applyAlignment="1">
      <alignment horizontal="left" vertical="center" wrapText="1" indent="6"/>
    </xf>
    <xf numFmtId="0" fontId="8" fillId="14" borderId="7" xfId="0" applyFont="1" applyFill="1" applyBorder="1" applyAlignment="1">
      <alignment horizontal="left" vertical="center" wrapText="1" indent="6"/>
    </xf>
    <xf numFmtId="0" fontId="14" fillId="9" borderId="39" xfId="0" applyFont="1" applyFill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/>
    </xf>
    <xf numFmtId="0" fontId="14" fillId="9" borderId="3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5" borderId="27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13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13" fillId="17" borderId="0" xfId="0" applyFont="1" applyFill="1" applyAlignment="1">
      <alignment horizontal="center"/>
    </xf>
    <xf numFmtId="0" fontId="0" fillId="0" borderId="36" xfId="0" applyBorder="1"/>
    <xf numFmtId="0" fontId="4" fillId="13" borderId="34" xfId="0" applyFont="1" applyFill="1" applyBorder="1" applyAlignment="1">
      <alignment horizontal="right" vertical="top" wrapText="1"/>
    </xf>
    <xf numFmtId="164" fontId="8" fillId="5" borderId="0" xfId="0" applyNumberFormat="1" applyFont="1" applyFill="1" applyBorder="1" applyAlignment="1">
      <alignment horizontal="right"/>
    </xf>
    <xf numFmtId="164" fontId="8" fillId="14" borderId="0" xfId="0" applyNumberFormat="1" applyFont="1" applyFill="1" applyBorder="1" applyAlignment="1">
      <alignment horizontal="right"/>
    </xf>
    <xf numFmtId="0" fontId="34" fillId="2" borderId="10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top" wrapText="1"/>
    </xf>
    <xf numFmtId="0" fontId="33" fillId="22" borderId="8" xfId="0" applyFont="1" applyFill="1" applyBorder="1" applyAlignment="1">
      <alignment horizontal="center" vertical="center"/>
    </xf>
    <xf numFmtId="0" fontId="35" fillId="2" borderId="8" xfId="0" quotePrefix="1" applyFont="1" applyFill="1" applyBorder="1" applyAlignment="1">
      <alignment horizontal="center" vertical="center" wrapText="1"/>
    </xf>
    <xf numFmtId="0" fontId="33" fillId="2" borderId="8" xfId="0" quotePrefix="1" applyFont="1" applyFill="1" applyBorder="1" applyAlignment="1">
      <alignment horizontal="center" vertical="center" wrapText="1"/>
    </xf>
    <xf numFmtId="0" fontId="36" fillId="15" borderId="0" xfId="0" applyFont="1" applyFill="1"/>
    <xf numFmtId="0" fontId="37" fillId="0" borderId="0" xfId="0" applyFont="1"/>
    <xf numFmtId="0" fontId="33" fillId="2" borderId="8" xfId="0" applyFont="1" applyFill="1" applyBorder="1" applyAlignment="1">
      <alignment horizontal="center" vertical="top"/>
    </xf>
    <xf numFmtId="0" fontId="0" fillId="0" borderId="19" xfId="0" applyBorder="1"/>
  </cellXfs>
  <cellStyles count="2">
    <cellStyle name="Link" xfId="1" builtinId="8"/>
    <cellStyle name="Standard" xfId="0" builtinId="0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rgb="FFFFFF00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4659260841701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3" tint="0.399975585192419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3300"/>
      <color rgb="FF8E9291"/>
      <color rgb="FFD2A40E"/>
      <color rgb="FFEDEDED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555336</xdr:colOff>
      <xdr:row>5</xdr:row>
      <xdr:rowOff>291669</xdr:rowOff>
    </xdr:from>
    <xdr:to>
      <xdr:col>18</xdr:col>
      <xdr:colOff>85436</xdr:colOff>
      <xdr:row>17</xdr:row>
      <xdr:rowOff>206264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E7D7E4D-A247-2D2D-71F5-16D848C4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036" y="1256869"/>
          <a:ext cx="10007600" cy="4677095"/>
        </a:xfrm>
        <a:prstGeom prst="rect">
          <a:avLst/>
        </a:prstGeom>
      </xdr:spPr>
    </xdr:pic>
    <xdr:clientData/>
  </xdr:twoCellAnchor>
  <xdr:twoCellAnchor>
    <xdr:from>
      <xdr:col>9</xdr:col>
      <xdr:colOff>148167</xdr:colOff>
      <xdr:row>70</xdr:row>
      <xdr:rowOff>31750</xdr:rowOff>
    </xdr:from>
    <xdr:to>
      <xdr:col>9</xdr:col>
      <xdr:colOff>275167</xdr:colOff>
      <xdr:row>74</xdr:row>
      <xdr:rowOff>148167</xdr:rowOff>
    </xdr:to>
    <xdr:sp macro="" textlink="">
      <xdr:nvSpPr>
        <xdr:cNvPr id="2" name="Eckige Klammer rechts 1">
          <a:extLst>
            <a:ext uri="{FF2B5EF4-FFF2-40B4-BE49-F238E27FC236}">
              <a16:creationId xmlns:a16="http://schemas.microsoft.com/office/drawing/2014/main" id="{3E1450C6-097B-CB76-F100-A61E27E0BA94}"/>
            </a:ext>
          </a:extLst>
        </xdr:cNvPr>
        <xdr:cNvSpPr/>
      </xdr:nvSpPr>
      <xdr:spPr>
        <a:xfrm>
          <a:off x="9165167" y="19261667"/>
          <a:ext cx="127000" cy="878417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41142227" cy="1066029"/>
    <xdr:pic>
      <xdr:nvPicPr>
        <xdr:cNvPr id="3" name="Grafik 2">
          <a:extLst>
            <a:ext uri="{FF2B5EF4-FFF2-40B4-BE49-F238E27FC236}">
              <a16:creationId xmlns:a16="http://schemas.microsoft.com/office/drawing/2014/main" id="{E31B97DD-F952-0442-AC20-1C6CFD180D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487" b="44795"/>
        <a:stretch>
          <a:fillRect/>
        </a:stretch>
      </xdr:blipFill>
      <xdr:spPr>
        <a:xfrm>
          <a:off x="0" y="0"/>
          <a:ext cx="41142227" cy="10660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555336</xdr:colOff>
      <xdr:row>5</xdr:row>
      <xdr:rowOff>0</xdr:rowOff>
    </xdr:from>
    <xdr:to>
      <xdr:col>7</xdr:col>
      <xdr:colOff>555336</xdr:colOff>
      <xdr:row>47</xdr:row>
      <xdr:rowOff>117795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E2C97A-0DAC-814A-AE38-CD3C1A0B9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5036" y="1256869"/>
          <a:ext cx="10007600" cy="4677095"/>
        </a:xfrm>
        <a:prstGeom prst="rect">
          <a:avLst/>
        </a:prstGeom>
      </xdr:spPr>
    </xdr:pic>
    <xdr:clientData/>
  </xdr:twoCellAnchor>
  <xdr:oneCellAnchor>
    <xdr:from>
      <xdr:col>6</xdr:col>
      <xdr:colOff>575734</xdr:colOff>
      <xdr:row>14</xdr:row>
      <xdr:rowOff>177800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B7DE0E48-965C-CE49-A825-B68F242076BB}"/>
            </a:ext>
          </a:extLst>
        </xdr:cNvPr>
        <xdr:cNvSpPr txBox="1"/>
      </xdr:nvSpPr>
      <xdr:spPr>
        <a:xfrm>
          <a:off x="6900334" y="3073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0</xdr:col>
      <xdr:colOff>266700</xdr:colOff>
      <xdr:row>7</xdr:row>
      <xdr:rowOff>101599</xdr:rowOff>
    </xdr:from>
    <xdr:ext cx="3155373" cy="1104312"/>
    <xdr:pic>
      <xdr:nvPicPr>
        <xdr:cNvPr id="7" name="Grafik 6">
          <a:extLst>
            <a:ext uri="{FF2B5EF4-FFF2-40B4-BE49-F238E27FC236}">
              <a16:creationId xmlns:a16="http://schemas.microsoft.com/office/drawing/2014/main" id="{5BAC466F-CC4A-0C4C-95C7-0554BABC4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0" y="1435099"/>
          <a:ext cx="3155373" cy="110431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1122600" cy="1066029"/>
    <xdr:pic>
      <xdr:nvPicPr>
        <xdr:cNvPr id="8" name="Grafik 7">
          <a:extLst>
            <a:ext uri="{FF2B5EF4-FFF2-40B4-BE49-F238E27FC236}">
              <a16:creationId xmlns:a16="http://schemas.microsoft.com/office/drawing/2014/main" id="{1BC39E7D-E61D-9447-A867-54FD7C1D0F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3487" b="44795"/>
        <a:stretch>
          <a:fillRect/>
        </a:stretch>
      </xdr:blipFill>
      <xdr:spPr>
        <a:xfrm>
          <a:off x="0" y="0"/>
          <a:ext cx="41122600" cy="106602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D4D4CC8-FC7D-4403-B171-0769128DAE2C}" name="Table11" displayName="Table11" ref="A23:AE43" totalsRowShown="0" headerRowDxfId="40" dataDxfId="38" headerRowBorderDxfId="39" tableBorderDxfId="37" totalsRowBorderDxfId="36">
  <autoFilter ref="A23:AE43" xr:uid="{5D4D4CC8-FC7D-4403-B171-0769128DAE2C}"/>
  <tableColumns count="31">
    <tableColumn id="1" xr3:uid="{3ADFAC68-AB51-410F-845B-E92F366D1658}" name="Spalte1" dataDxfId="35">
      <calculatedColumnFormula>IF(C24="BTSB001", "1000"&amp;F24&amp;D24,0)</calculatedColumnFormula>
    </tableColumn>
    <tableColumn id="20" xr3:uid="{D2F2CC1D-15CE-4664-AF5E-3F33C99D0A56}" name="articleNumber" dataDxfId="34">
      <calculatedColumnFormula>IF(C24="SLE0001", "SBLE"&amp;"_"&amp;D24&amp;"__"&amp;F24,0)</calculatedColumnFormula>
    </tableColumn>
    <tableColumn id="2" xr3:uid="{6F94A297-ED7D-4043-9E78-55ED030E3879}" name="label" dataDxfId="33">
      <calculatedColumnFormula>IF(F24&lt;&gt;0, "SLE0001", )</calculatedColumnFormula>
    </tableColumn>
    <tableColumn id="4" xr3:uid="{E40DE126-3435-4C9C-9989-D30DBAEBED70}" name="version" dataDxfId="6"/>
    <tableColumn id="19" xr3:uid="{6FD24DC5-F37A-BD40-8D13-6D1B744A4662}" name="Spalte5" dataDxfId="1">
      <calculatedColumnFormula>IF(D24&lt;&gt;"",D24&amp;"_OPT","")</calculatedColumnFormula>
    </tableColumn>
    <tableColumn id="3" xr3:uid="{CB31169E-5C66-4580-9818-468EBE5F8559}" name="FW" dataDxfId="5"/>
    <tableColumn id="5" xr3:uid="{34EBCA1F-9373-402B-A5B7-A84C7A7B41A3}" name="FH" dataDxfId="32"/>
    <tableColumn id="6" xr3:uid="{D1E6049F-1146-4A00-BB2C-89D12F223970}" name="FB" dataDxfId="31"/>
    <tableColumn id="7" xr3:uid="{44C834C5-955E-4335-A01B-1BCE170D969E}" name="AH" dataDxfId="30"/>
    <tableColumn id="12" xr3:uid="{42F4AF25-7B25-4D66-8A7A-1222067D031A}" name="quantityAP" dataDxfId="29"/>
    <tableColumn id="24" xr3:uid="{DE856A8D-062D-43BB-8AC6-BFFA74ED531D}" name="drive" dataDxfId="12"/>
    <tableColumn id="29" xr3:uid="{1DD40164-1542-4524-8839-48D170D4FBCD}" name="labelDrive" dataDxfId="10">
      <calculatedColumnFormula>IF(K24="P","-PA",IF(K24="E","-EA",""))</calculatedColumnFormula>
    </tableColumn>
    <tableColumn id="30" xr3:uid="{E294C7C9-A295-D541-86D1-03F58A9CDBC2}" name="heavyDuty" dataDxfId="11"/>
    <tableColumn id="31" xr3:uid="{64649888-9556-0E42-BEBB-F9E2E9D732B8}" name="safetyFence" dataDxfId="28"/>
    <tableColumn id="11" xr3:uid="{7BF8528D-DD18-A346-84D4-17D196DBEB5B}" name="Spalte4" dataDxfId="0">
      <calculatedColumnFormula>IF(F24&gt;=3000,"FW_groesser_3000",E24)</calculatedColumnFormula>
    </tableColumn>
    <tableColumn id="36" xr3:uid="{513498CF-1C1E-2144-B371-BBC723522DD1}" name="Spalte3" dataDxfId="27"/>
    <tableColumn id="35" xr3:uid="{C637B671-DE76-FC47-8456-A1104FA8B20B}" name="Spalte2" dataDxfId="26"/>
    <tableColumn id="38" xr3:uid="{8F89C735-59F7-3443-AEA2-989D6E2A5649}" name="Spalte22" dataDxfId="25"/>
    <tableColumn id="39" xr3:uid="{73AC1558-DBE8-9240-B48B-2AF6E4B1CBE0}" name="Spalte23" dataDxfId="24"/>
    <tableColumn id="23" xr3:uid="{DA28719C-7E2C-4EC5-83F6-8B465F0E09A8}" name="TecSa" dataDxfId="9"/>
    <tableColumn id="25" xr3:uid="{4144C57A-6BD6-4414-B2BA-EFC398492B66}" name="labelTecSa" dataDxfId="7">
      <calculatedColumnFormula>IF(T24="JA", "-SSD","")</calculatedColumnFormula>
    </tableColumn>
    <tableColumn id="13" xr3:uid="{1BB537CF-56D9-4E28-B7C7-A4ACC683638E}" name="coatingFixed" dataDxfId="8"/>
    <tableColumn id="32" xr3:uid="{B8C3BDDE-DE62-9B41-8E1A-878E9A42F9AE}" name="glossFixed" dataDxfId="23"/>
    <tableColumn id="34" xr3:uid="{D6A59A66-4E38-7443-9A7F-8C0D43A53074}" name="coatingMovable" dataDxfId="22"/>
    <tableColumn id="14" xr3:uid="{ED785B62-5F5A-47B8-8539-1CD10E29E5F6}" name="glossMovable" dataDxfId="21"/>
    <tableColumn id="15" xr3:uid="{FC9A0247-166E-48C5-930B-BA68470979A7}" name="quantity" dataDxfId="20"/>
    <tableColumn id="16" xr3:uid="{2DEEE510-09FF-4CCF-9F08-7A19982EE7CC}" name="Spalte15" dataDxfId="19">
      <calculatedColumnFormula>IF(AND(F24&lt;&gt;0, D24&lt;&gt;0, G24&lt;&gt;0,H24&lt;&gt;0, I24&lt;&gt;0, Z24&lt;&gt;0),C24&amp;"-"&amp;D24&amp;"-FW"&amp;F24&amp;"-FH"&amp;G24&amp;"-FB"&amp;H24&amp;"-AH"&amp;I24&amp;"-WKF"&amp;"-AP"&amp;J24&amp;U24&amp;L24,0)</calculatedColumnFormula>
    </tableColumn>
    <tableColumn id="28" xr3:uid="{B3C38A9B-CF12-014F-8A32-26AD18DE75B6}" name="fmNumber" dataDxfId="18"/>
    <tableColumn id="26" xr3:uid="{09D9D3F4-E628-884B-BCEF-274E383BC2E7}" name="project" dataDxfId="17"/>
    <tableColumn id="17" xr3:uid="{3F4CA925-56C5-4519-AD1B-A55CAEA2D5D9}" name="Spalte16" dataDxfId="16"/>
    <tableColumn id="18" xr3:uid="{7217C403-1D87-4967-8D5A-1A0B17FC840D}" name="Spalte17" dataDxfId="1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9C318-BAB5-1347-90B8-46FFE42B6D04}" name="Tabelle22" displayName="Tabelle22" ref="L14:L16" totalsRowShown="0">
  <autoFilter ref="L14:L16" xr:uid="{6A19C318-BAB5-1347-90B8-46FFE42B6D04}"/>
  <tableColumns count="1">
    <tableColumn id="1" xr3:uid="{1F7A8672-8341-4E41-B4D6-79AE4CA6C033}" name="Optio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4079B1-61D2-B74F-A639-58A7E055BEF1}" name="Tabelle23" displayName="Tabelle23" ref="O7:O10" totalsRowShown="0">
  <autoFilter ref="O7:O10" xr:uid="{8B4079B1-61D2-B74F-A639-58A7E055BEF1}"/>
  <tableColumns count="1">
    <tableColumn id="1" xr3:uid="{DE4E85F7-F31C-7E47-ACB7-1457A5F891C2}" name="Gloss level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F18811D-FF36-0C4C-9D47-5D29F06D76D2}" name="Tabelle2125" displayName="Tabelle2125" ref="K7:K9" totalsRowShown="0">
  <autoFilter ref="K7:K9" xr:uid="{BF18811D-FF36-0C4C-9D47-5D29F06D76D2}"/>
  <tableColumns count="1">
    <tableColumn id="1" xr3:uid="{30248D40-7572-DE4B-993C-1273D11905A1}" name="Antrieb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CFD8E4-18C9-48A8-8813-3D650B95694F}" name="Table1" displayName="Table1" ref="D7:D33" totalsRowShown="0" dataDxfId="14">
  <autoFilter ref="D7:D33" xr:uid="{17CFD8E4-18C9-48A8-8813-3D650B95694F}"/>
  <tableColumns count="1">
    <tableColumn id="1" xr3:uid="{EC2838A5-C67C-46CB-AFCF-7726E1B3E323}" name="Fahrweg FW" dataDxfId="1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673D177-C7D2-A84B-9431-3FB855BFFBEC}" name="Tabelle2226" displayName="Tabelle2226" ref="L42:L43" totalsRowShown="0" headerRowDxfId="4">
  <autoFilter ref="L42:L43" xr:uid="{4673D177-C7D2-A84B-9431-3FB855BFFBEC}"/>
  <tableColumns count="1">
    <tableColumn id="1" xr3:uid="{C5AC31FD-4D12-A249-8A0C-D8BA52AE9A82}" name="FW_groesser_300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84AA86C-3BD1-C24C-B0E3-C20EBF9AE348}" name="Tabelle222621" displayName="Tabelle222621" ref="L26:L27" totalsRowShown="0" headerRowDxfId="3">
  <autoFilter ref="L26:L27" xr:uid="{E84AA86C-3BD1-C24C-B0E3-C20EBF9AE348}"/>
  <tableColumns count="1">
    <tableColumn id="1" xr3:uid="{ADBDFC3E-EA7D-B24A-98DE-77F5715A7CD8}" name="G_OP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58F98B3-DBCE-9B47-9361-6E30C24A8079}" name="Tabelle22265" displayName="Tabelle22265" ref="L29:L30" totalsRowShown="0" headerRowDxfId="2">
  <autoFilter ref="L29:L30" xr:uid="{758F98B3-DBCE-9B47-9361-6E30C24A8079}"/>
  <tableColumns count="1">
    <tableColumn id="1" xr3:uid="{F96C0437-0FF5-3B4C-981A-2288AD00D57F}" name="GS_O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1CD0B5-B025-47FD-AFBE-DEF6453F2BFA}" name="Table5" displayName="Table5" ref="E7:E24" totalsRowShown="0">
  <autoFilter ref="E7:E24" xr:uid="{051CD0B5-B025-47FD-AFBE-DEF6453F2BFA}"/>
  <tableColumns count="1">
    <tableColumn id="1" xr3:uid="{4CA62001-664E-4BA0-8E75-9A590ED78E36}" name="Fensterhöhe FH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984C82-CC61-4F83-801C-F5572C67913D}" name="Table6" displayName="Table6" ref="F7:F17" totalsRowShown="0">
  <autoFilter ref="F7:F17" xr:uid="{2D984C82-CC61-4F83-801C-F5572C67913D}"/>
  <tableColumns count="1">
    <tableColumn id="1" xr3:uid="{A3A667E6-F4AE-4A6D-9D0A-9758389FB6A5}" name="Fensterbreite FB">
      <calculatedColumnFormula>F7+100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3978517-D71D-4643-9A01-1E8C2AB776E3}" name="Table7" displayName="Table7" ref="G7:G12" totalsRowShown="0">
  <autoFilter ref="G7:G12" xr:uid="{63978517-D71D-4643-9A01-1E8C2AB776E3}"/>
  <tableColumns count="1">
    <tableColumn id="1" xr3:uid="{FDA3375E-43D1-44BA-ABFA-6D34EE05C3E0}" name="Aufbauhöhe A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7363078-15E1-47DD-8B85-522EF4897551}" name="Table8" displayName="Table8" ref="H7:H10" totalsRowShown="0">
  <autoFilter ref="H7:H10" xr:uid="{C7363078-15E1-47DD-8B85-522EF4897551}"/>
  <tableColumns count="1">
    <tableColumn id="1" xr3:uid="{C25A0665-C93B-4DC8-A336-42452AFF1C3C}" name="Adapterplatte">
      <calculatedColumnFormula>H7+1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632A531-AE25-4D3B-839E-AB3C05B9DDB9}" name="Table9" displayName="Table9" ref="R7:R107" totalsRowShown="0">
  <autoFilter ref="R7:R107" xr:uid="{9632A531-AE25-4D3B-839E-AB3C05B9DDB9}"/>
  <tableColumns count="1">
    <tableColumn id="1" xr3:uid="{8C059A14-FA35-4576-B9E5-7B752D3F5864}" name="Stückzahl">
      <calculatedColumnFormula>R7+1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9C0AF9D-43D7-44B6-8E2F-8F781892B3CC}" name="Table2" displayName="Table2" ref="S7:S9" totalsRowShown="0">
  <autoFilter ref="S7:S9" xr:uid="{D9C0AF9D-43D7-44B6-8E2F-8F781892B3CC}"/>
  <tableColumns count="1">
    <tableColumn id="1" xr3:uid="{1D96473A-1AB6-4A35-8758-1217E5F10EEB}" name="Lieferopt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E194954-B353-A84A-8326-E9DFBB479ADC}" name="Tabelle15" displayName="Tabelle15" ref="C7:C9" totalsRowShown="0">
  <autoFilter ref="C7:C9" xr:uid="{FE194954-B353-A84A-8326-E9DFBB479ADC}"/>
  <tableColumns count="1">
    <tableColumn id="1" xr3:uid="{83391488-ADD4-A44D-937B-9C1A5FA8BC24}" name="Typ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3D6B7F2-5487-6D40-AD52-1656C9D52D69}" name="Tabelle21" displayName="Tabelle21" ref="N7:N9" totalsRowShown="0">
  <autoFilter ref="N7:N9" xr:uid="{23D6B7F2-5487-6D40-AD52-1656C9D52D69}"/>
  <tableColumns count="1">
    <tableColumn id="1" xr3:uid="{DDFEA1E2-B8C0-AD47-A4C2-279B40B8D9B5}" name="Schutzzaunhöh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ltinorm.gmbh/" TargetMode="External"/><Relationship Id="rId2" Type="http://schemas.openxmlformats.org/officeDocument/2006/relationships/hyperlink" Target="mailto:anfrage@multinorm.gmbh" TargetMode="External"/><Relationship Id="rId1" Type="http://schemas.openxmlformats.org/officeDocument/2006/relationships/hyperlink" Target="mailto:martin.ruepl@multinorm.h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D22C-46D6-4865-92A0-3F9189DA0718}">
  <sheetPr>
    <pageSetUpPr fitToPage="1"/>
  </sheetPr>
  <dimension ref="A5:AE84"/>
  <sheetViews>
    <sheetView tabSelected="1" showRuler="0" zoomScaleNormal="100" zoomScaleSheetLayoutView="80" zoomScalePageLayoutView="60" workbookViewId="0">
      <selection activeCell="D24" sqref="D24"/>
    </sheetView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2" customWidth="1"/>
    <col min="4" max="4" width="15.83203125" style="11" customWidth="1"/>
    <col min="5" max="5" width="15.83203125" style="11" hidden="1" customWidth="1"/>
    <col min="6" max="9" width="15.83203125" style="112" customWidth="1"/>
    <col min="10" max="10" width="14.6640625" style="11" customWidth="1"/>
    <col min="11" max="11" width="22.83203125" style="113" customWidth="1"/>
    <col min="12" max="12" width="10.83203125" style="113" hidden="1" customWidth="1"/>
    <col min="13" max="13" width="20.83203125" style="113" customWidth="1"/>
    <col min="14" max="14" width="15.83203125" style="113" customWidth="1"/>
    <col min="15" max="15" width="15.83203125" style="113" hidden="1" customWidth="1"/>
    <col min="16" max="19" width="15.83203125" style="113" customWidth="1"/>
    <col min="20" max="20" width="15.83203125" style="11" customWidth="1"/>
    <col min="21" max="21" width="10.83203125" style="11" hidden="1" customWidth="1"/>
    <col min="22" max="25" width="20.83203125" style="112" customWidth="1"/>
    <col min="26" max="26" width="12.6640625" style="112" customWidth="1"/>
    <col min="27" max="27" width="58.1640625" style="112" customWidth="1"/>
    <col min="28" max="29" width="14.6640625" style="112" customWidth="1"/>
    <col min="30" max="30" width="15.6640625" style="11" customWidth="1"/>
    <col min="31" max="31" width="37.83203125" style="11" customWidth="1"/>
    <col min="32" max="16384" width="0" style="11" hidden="1"/>
  </cols>
  <sheetData>
    <row r="5" spans="1:31" ht="16" thickBot="1" x14ac:dyDescent="0.25"/>
    <row r="6" spans="1:31" ht="40.25" customHeight="1" x14ac:dyDescent="0.2">
      <c r="A6" s="130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2"/>
    </row>
    <row r="7" spans="1:31" ht="40.25" customHeight="1" x14ac:dyDescent="0.2">
      <c r="A7" s="133"/>
      <c r="B7" s="149" t="s">
        <v>136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</row>
    <row r="8" spans="1:31" ht="40.25" customHeight="1" x14ac:dyDescent="0.2">
      <c r="A8" s="133"/>
      <c r="B8" s="191" t="s">
        <v>141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8"/>
    </row>
    <row r="9" spans="1:31" ht="40.25" customHeight="1" x14ac:dyDescent="0.2">
      <c r="A9" s="133"/>
      <c r="B9" s="192" t="s">
        <v>142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</row>
    <row r="10" spans="1:31" ht="40.25" customHeight="1" x14ac:dyDescent="0.2">
      <c r="A10" s="133"/>
      <c r="B10" s="136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5"/>
    </row>
    <row r="11" spans="1:31" s="49" customFormat="1" ht="25" customHeight="1" x14ac:dyDescent="0.2">
      <c r="A11" s="139"/>
      <c r="B11" s="152"/>
      <c r="C11" s="152"/>
      <c r="D11" s="152"/>
      <c r="E11" s="152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1"/>
    </row>
    <row r="12" spans="1:31" s="16" customFormat="1" ht="25" customHeight="1" x14ac:dyDescent="0.2">
      <c r="A12" s="142"/>
      <c r="B12" s="153" t="s">
        <v>123</v>
      </c>
      <c r="C12" s="154"/>
      <c r="D12" s="154"/>
      <c r="E12" s="154"/>
      <c r="F12" s="155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4"/>
    </row>
    <row r="13" spans="1:31" s="16" customFormat="1" ht="25" customHeight="1" x14ac:dyDescent="0.2">
      <c r="A13" s="142"/>
      <c r="B13" s="156" t="s">
        <v>124</v>
      </c>
      <c r="C13" s="155"/>
      <c r="D13" s="155"/>
      <c r="E13" s="155"/>
      <c r="F13" s="155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4"/>
    </row>
    <row r="14" spans="1:31" s="16" customFormat="1" ht="25" customHeight="1" thickBot="1" x14ac:dyDescent="0.25">
      <c r="A14" s="142"/>
      <c r="B14" s="148"/>
      <c r="C14" s="143"/>
      <c r="D14" s="143"/>
      <c r="E14" s="143"/>
      <c r="F14" s="151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4"/>
    </row>
    <row r="15" spans="1:31" s="16" customFormat="1" ht="25" customHeight="1" thickBot="1" x14ac:dyDescent="0.25">
      <c r="A15" s="142"/>
      <c r="B15" s="61"/>
      <c r="C15" s="159" t="s">
        <v>119</v>
      </c>
      <c r="D15" s="151"/>
      <c r="E15" s="151"/>
      <c r="F15" s="151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4"/>
    </row>
    <row r="16" spans="1:31" s="16" customFormat="1" ht="25" customHeight="1" thickBot="1" x14ac:dyDescent="0.25">
      <c r="A16" s="142"/>
      <c r="B16" s="62"/>
      <c r="C16" s="159" t="s">
        <v>118</v>
      </c>
      <c r="D16" s="151"/>
      <c r="E16" s="151"/>
      <c r="F16" s="151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4"/>
    </row>
    <row r="17" spans="1:31" s="16" customFormat="1" ht="25" customHeight="1" thickBot="1" x14ac:dyDescent="0.25">
      <c r="A17" s="142"/>
      <c r="B17" s="63"/>
      <c r="C17" s="159" t="s">
        <v>117</v>
      </c>
      <c r="D17" s="151"/>
      <c r="E17" s="151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4"/>
    </row>
    <row r="18" spans="1:31" ht="40.25" customHeight="1" thickBot="1" x14ac:dyDescent="0.25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1:31" s="67" customFormat="1" ht="24" x14ac:dyDescent="0.2">
      <c r="A19" s="64"/>
      <c r="B19" s="207"/>
      <c r="C19" s="208"/>
      <c r="D19" s="208"/>
      <c r="E19" s="208"/>
      <c r="F19" s="208"/>
      <c r="G19" s="208"/>
      <c r="H19" s="208"/>
      <c r="I19" s="208"/>
      <c r="J19" s="209"/>
      <c r="K19" s="205" t="s">
        <v>60</v>
      </c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6"/>
      <c r="Z19" s="66"/>
      <c r="AA19" s="65"/>
      <c r="AB19" s="204" t="s">
        <v>86</v>
      </c>
      <c r="AC19" s="205"/>
      <c r="AD19" s="205"/>
      <c r="AE19" s="206"/>
    </row>
    <row r="20" spans="1:31" s="71" customFormat="1" ht="20" customHeight="1" thickBot="1" x14ac:dyDescent="0.25">
      <c r="A20" s="68"/>
      <c r="B20" s="210"/>
      <c r="C20" s="211"/>
      <c r="D20" s="211"/>
      <c r="E20" s="211"/>
      <c r="F20" s="211"/>
      <c r="G20" s="211"/>
      <c r="H20" s="211"/>
      <c r="I20" s="211"/>
      <c r="J20" s="212"/>
      <c r="K20" s="202" t="s">
        <v>61</v>
      </c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3"/>
      <c r="Z20" s="70"/>
      <c r="AA20" s="69"/>
      <c r="AB20" s="201" t="s">
        <v>87</v>
      </c>
      <c r="AC20" s="202"/>
      <c r="AD20" s="202"/>
      <c r="AE20" s="203"/>
    </row>
    <row r="21" spans="1:31" ht="64" x14ac:dyDescent="0.2">
      <c r="A21" s="72"/>
      <c r="B21" s="32" t="s">
        <v>1</v>
      </c>
      <c r="C21" s="2" t="s">
        <v>0</v>
      </c>
      <c r="D21" s="2" t="s">
        <v>25</v>
      </c>
      <c r="E21" s="228" t="s">
        <v>150</v>
      </c>
      <c r="F21" s="3" t="s">
        <v>36</v>
      </c>
      <c r="G21" s="3" t="s">
        <v>26</v>
      </c>
      <c r="H21" s="3" t="s">
        <v>27</v>
      </c>
      <c r="I21" s="3" t="s">
        <v>28</v>
      </c>
      <c r="J21" s="23" t="s">
        <v>53</v>
      </c>
      <c r="K21" s="27" t="s">
        <v>137</v>
      </c>
      <c r="L21" s="228" t="s">
        <v>147</v>
      </c>
      <c r="M21" s="3" t="s">
        <v>125</v>
      </c>
      <c r="N21" s="3" t="s">
        <v>104</v>
      </c>
      <c r="O21" s="228" t="s">
        <v>148</v>
      </c>
      <c r="P21" s="3" t="s">
        <v>126</v>
      </c>
      <c r="Q21" s="3" t="s">
        <v>127</v>
      </c>
      <c r="R21" s="3" t="s">
        <v>67</v>
      </c>
      <c r="S21" s="3" t="s">
        <v>110</v>
      </c>
      <c r="T21" s="3" t="s">
        <v>93</v>
      </c>
      <c r="U21" s="228" t="s">
        <v>147</v>
      </c>
      <c r="V21" s="3" t="s">
        <v>128</v>
      </c>
      <c r="W21" s="3" t="s">
        <v>94</v>
      </c>
      <c r="X21" s="3" t="s">
        <v>129</v>
      </c>
      <c r="Y21" s="23" t="s">
        <v>95</v>
      </c>
      <c r="Z21" s="25" t="s">
        <v>77</v>
      </c>
      <c r="AA21" s="21" t="s">
        <v>130</v>
      </c>
      <c r="AB21" s="3" t="s">
        <v>22</v>
      </c>
      <c r="AC21" s="2" t="s">
        <v>20</v>
      </c>
      <c r="AD21" s="4" t="s">
        <v>11</v>
      </c>
      <c r="AE21" s="5" t="s">
        <v>10</v>
      </c>
    </row>
    <row r="22" spans="1:31" s="16" customFormat="1" ht="64" x14ac:dyDescent="0.2">
      <c r="A22" s="29"/>
      <c r="B22" s="33" t="s">
        <v>33</v>
      </c>
      <c r="C22" s="12" t="s">
        <v>35</v>
      </c>
      <c r="D22" s="12" t="s">
        <v>34</v>
      </c>
      <c r="E22" s="232" t="s">
        <v>149</v>
      </c>
      <c r="F22" s="13" t="s">
        <v>38</v>
      </c>
      <c r="G22" s="13" t="s">
        <v>37</v>
      </c>
      <c r="H22" s="13" t="s">
        <v>40</v>
      </c>
      <c r="I22" s="13" t="s">
        <v>39</v>
      </c>
      <c r="J22" s="24" t="s">
        <v>52</v>
      </c>
      <c r="K22" s="28" t="s">
        <v>138</v>
      </c>
      <c r="L22" s="231" t="s">
        <v>149</v>
      </c>
      <c r="M22" s="13" t="s">
        <v>131</v>
      </c>
      <c r="N22" s="13" t="s">
        <v>105</v>
      </c>
      <c r="O22" s="231" t="s">
        <v>149</v>
      </c>
      <c r="P22" s="13" t="s">
        <v>132</v>
      </c>
      <c r="Q22" s="13" t="s">
        <v>133</v>
      </c>
      <c r="R22" s="13" t="s">
        <v>107</v>
      </c>
      <c r="S22" s="13" t="s">
        <v>109</v>
      </c>
      <c r="T22" s="13" t="s">
        <v>92</v>
      </c>
      <c r="U22" s="231" t="s">
        <v>149</v>
      </c>
      <c r="V22" s="13" t="s">
        <v>134</v>
      </c>
      <c r="W22" s="13" t="s">
        <v>96</v>
      </c>
      <c r="X22" s="13" t="s">
        <v>135</v>
      </c>
      <c r="Y22" s="24" t="s">
        <v>97</v>
      </c>
      <c r="Z22" s="26" t="s">
        <v>78</v>
      </c>
      <c r="AA22" s="22" t="s">
        <v>91</v>
      </c>
      <c r="AB22" s="13" t="s">
        <v>100</v>
      </c>
      <c r="AC22" s="12" t="s">
        <v>99</v>
      </c>
      <c r="AD22" s="14" t="s">
        <v>98</v>
      </c>
      <c r="AE22" s="15" t="s">
        <v>101</v>
      </c>
    </row>
    <row r="23" spans="1:31" s="83" customFormat="1" ht="20" hidden="1" customHeight="1" thickBot="1" x14ac:dyDescent="0.2">
      <c r="A23" s="73" t="s">
        <v>12</v>
      </c>
      <c r="B23" s="74" t="s">
        <v>43</v>
      </c>
      <c r="C23" s="75" t="s">
        <v>42</v>
      </c>
      <c r="D23" s="75" t="s">
        <v>41</v>
      </c>
      <c r="E23" s="235" t="s">
        <v>146</v>
      </c>
      <c r="F23" s="76" t="s">
        <v>19</v>
      </c>
      <c r="G23" s="76" t="s">
        <v>2</v>
      </c>
      <c r="H23" s="76" t="s">
        <v>3</v>
      </c>
      <c r="I23" s="76" t="s">
        <v>4</v>
      </c>
      <c r="J23" s="77" t="s">
        <v>54</v>
      </c>
      <c r="K23" s="78" t="s">
        <v>55</v>
      </c>
      <c r="L23" s="229" t="s">
        <v>56</v>
      </c>
      <c r="M23" s="76" t="s">
        <v>59</v>
      </c>
      <c r="N23" s="76" t="s">
        <v>62</v>
      </c>
      <c r="O23" s="76" t="s">
        <v>145</v>
      </c>
      <c r="P23" s="76" t="s">
        <v>14</v>
      </c>
      <c r="Q23" s="76" t="s">
        <v>13</v>
      </c>
      <c r="R23" s="76" t="s">
        <v>106</v>
      </c>
      <c r="S23" s="76" t="s">
        <v>108</v>
      </c>
      <c r="T23" s="76" t="s">
        <v>57</v>
      </c>
      <c r="U23" s="229" t="s">
        <v>58</v>
      </c>
      <c r="V23" s="76" t="s">
        <v>80</v>
      </c>
      <c r="W23" s="76" t="s">
        <v>81</v>
      </c>
      <c r="X23" s="76" t="s">
        <v>82</v>
      </c>
      <c r="Y23" s="77" t="s">
        <v>83</v>
      </c>
      <c r="Z23" s="79" t="s">
        <v>79</v>
      </c>
      <c r="AA23" s="80" t="s">
        <v>15</v>
      </c>
      <c r="AB23" s="76" t="s">
        <v>44</v>
      </c>
      <c r="AC23" s="75" t="s">
        <v>45</v>
      </c>
      <c r="AD23" s="81" t="s">
        <v>16</v>
      </c>
      <c r="AE23" s="82" t="s">
        <v>17</v>
      </c>
    </row>
    <row r="24" spans="1:31" s="96" customFormat="1" x14ac:dyDescent="0.2">
      <c r="A24" s="30">
        <v>1</v>
      </c>
      <c r="B24" s="84">
        <f>IF(C24="SLE0001", "SBLE"&amp;"_"&amp;D24&amp;"__"&amp;F24,0)</f>
        <v>0</v>
      </c>
      <c r="C24" s="85">
        <f t="shared" ref="C24:C43" si="0">IF(F24&lt;&gt;0, "SLE0001", )</f>
        <v>0</v>
      </c>
      <c r="D24" s="86"/>
      <c r="E24" s="230" t="str">
        <f t="shared" ref="E24:E43" si="1">IF(D24&lt;&gt;"",D24&amp;"_OPT","")</f>
        <v/>
      </c>
      <c r="F24" s="86"/>
      <c r="G24" s="86"/>
      <c r="H24" s="86"/>
      <c r="I24" s="86"/>
      <c r="J24" s="87"/>
      <c r="K24" s="88"/>
      <c r="L24" s="230"/>
      <c r="M24" s="89"/>
      <c r="N24" s="89"/>
      <c r="O24" s="230" t="str">
        <f t="shared" ref="O24:O43" si="2">IF(F24&gt;=3000,"FW_groesser_3000",E24)</f>
        <v/>
      </c>
      <c r="P24" s="89"/>
      <c r="Q24" s="89"/>
      <c r="R24" s="89"/>
      <c r="S24" s="89"/>
      <c r="T24" s="89"/>
      <c r="U24" s="230" t="str">
        <f t="shared" ref="U24:U26" si="3">IF(T24="Yes", "-SSD","")</f>
        <v/>
      </c>
      <c r="V24" s="90"/>
      <c r="W24" s="90"/>
      <c r="X24" s="90"/>
      <c r="Y24" s="90"/>
      <c r="Z24" s="91"/>
      <c r="AA24" s="92">
        <f>IF(AND(F24&lt;&gt;0, D24&lt;&gt;0, G24&lt;&gt;0,H24&lt;&gt;0, I24&lt;&gt;0, Z24&lt;&gt;0),C24&amp;"-"&amp;D24&amp;"-FW"&amp;F24&amp;"-FH"&amp;G24&amp;"-FB"&amp;H24&amp;"-AH"&amp;I24&amp;"-WKF"&amp;"-AP"&amp;J24&amp;U24&amp;L24,0)</f>
        <v>0</v>
      </c>
      <c r="AB24" s="90"/>
      <c r="AC24" s="93"/>
      <c r="AD24" s="94"/>
      <c r="AE24" s="95"/>
    </row>
    <row r="25" spans="1:31" s="96" customFormat="1" x14ac:dyDescent="0.2">
      <c r="A25" s="30">
        <v>2</v>
      </c>
      <c r="B25" s="84">
        <f>IF(C25="SLE0001", "SBLE"&amp;"_"&amp;D25&amp;"__"&amp;F25,0)</f>
        <v>0</v>
      </c>
      <c r="C25" s="85">
        <f t="shared" si="0"/>
        <v>0</v>
      </c>
      <c r="D25" s="86"/>
      <c r="E25" s="230" t="str">
        <f t="shared" si="1"/>
        <v/>
      </c>
      <c r="F25" s="86"/>
      <c r="G25" s="86"/>
      <c r="H25" s="86"/>
      <c r="I25" s="86"/>
      <c r="J25" s="87"/>
      <c r="K25" s="97"/>
      <c r="L25" s="230" t="str">
        <f>IF(K25="P","-PA",IF(K25="E","-EA",""))</f>
        <v/>
      </c>
      <c r="M25" s="89"/>
      <c r="N25" s="89"/>
      <c r="O25" s="230" t="str">
        <f t="shared" si="2"/>
        <v/>
      </c>
      <c r="P25" s="89"/>
      <c r="Q25" s="89"/>
      <c r="R25" s="89"/>
      <c r="S25" s="89"/>
      <c r="T25" s="90"/>
      <c r="U25" s="230" t="str">
        <f t="shared" si="3"/>
        <v/>
      </c>
      <c r="V25" s="90"/>
      <c r="W25" s="90"/>
      <c r="X25" s="90"/>
      <c r="Y25" s="90"/>
      <c r="Z25" s="91"/>
      <c r="AA25" s="92">
        <f>IF(AND(F25&lt;&gt;0, D25&lt;&gt;0, G25&lt;&gt;0,H25&lt;&gt;0, I25&lt;&gt;0, Z25&lt;&gt;0),C25&amp;"-"&amp;D25&amp;"-FW"&amp;F25&amp;"-FH"&amp;G25&amp;"-FB"&amp;H25&amp;"-AH"&amp;I25&amp;"-WKF"&amp;"-AP"&amp;J25&amp;U25&amp;L25,0)</f>
        <v>0</v>
      </c>
      <c r="AB25" s="90"/>
      <c r="AC25" s="93"/>
      <c r="AD25" s="94"/>
      <c r="AE25" s="95"/>
    </row>
    <row r="26" spans="1:31" s="96" customFormat="1" x14ac:dyDescent="0.2">
      <c r="A26" s="30">
        <v>3</v>
      </c>
      <c r="B26" s="84">
        <f>IF(C26="SLE0001", "SBLE"&amp;"_"&amp;D26&amp;"__"&amp;F26,0)</f>
        <v>0</v>
      </c>
      <c r="C26" s="85">
        <f t="shared" si="0"/>
        <v>0</v>
      </c>
      <c r="D26" s="86"/>
      <c r="E26" s="230" t="str">
        <f t="shared" si="1"/>
        <v/>
      </c>
      <c r="F26" s="86"/>
      <c r="G26" s="86"/>
      <c r="H26" s="86"/>
      <c r="I26" s="86"/>
      <c r="J26" s="87"/>
      <c r="K26" s="97"/>
      <c r="L26" s="230" t="str">
        <f t="shared" ref="L26:L43" si="4">IF(K26="P","-PA",IF(K26="E","-EA",""))</f>
        <v/>
      </c>
      <c r="M26" s="89"/>
      <c r="N26" s="89"/>
      <c r="O26" s="230" t="str">
        <f t="shared" si="2"/>
        <v/>
      </c>
      <c r="P26" s="89"/>
      <c r="Q26" s="89"/>
      <c r="R26" s="89"/>
      <c r="S26" s="89"/>
      <c r="T26" s="90"/>
      <c r="U26" s="230" t="str">
        <f t="shared" si="3"/>
        <v/>
      </c>
      <c r="V26" s="90"/>
      <c r="W26" s="90"/>
      <c r="X26" s="90"/>
      <c r="Y26" s="90"/>
      <c r="Z26" s="91"/>
      <c r="AA26" s="92">
        <f>IF(AND(F26&lt;&gt;0, D26&lt;&gt;0, G26&lt;&gt;0,H26&lt;&gt;0, I26&lt;&gt;0, Z26&lt;&gt;0),C26&amp;"-"&amp;D26&amp;"-FW"&amp;F26&amp;"-FH"&amp;G26&amp;"-FB"&amp;H26&amp;"-AH"&amp;I26&amp;"-WKF"&amp;"-AP"&amp;J26&amp;U26&amp;L26,0)</f>
        <v>0</v>
      </c>
      <c r="AB26" s="90"/>
      <c r="AC26" s="93"/>
      <c r="AD26" s="94"/>
      <c r="AE26" s="98"/>
    </row>
    <row r="27" spans="1:31" s="96" customFormat="1" x14ac:dyDescent="0.2">
      <c r="A27" s="30">
        <v>4</v>
      </c>
      <c r="B27" s="84">
        <f>IF(C27="SLE0001", "SBLE"&amp;"_"&amp;D27&amp;"__"&amp;F27,0)</f>
        <v>0</v>
      </c>
      <c r="C27" s="85">
        <f t="shared" si="0"/>
        <v>0</v>
      </c>
      <c r="D27" s="86"/>
      <c r="E27" s="230" t="str">
        <f t="shared" si="1"/>
        <v/>
      </c>
      <c r="F27" s="86"/>
      <c r="G27" s="86"/>
      <c r="H27" s="86"/>
      <c r="I27" s="86"/>
      <c r="J27" s="87"/>
      <c r="K27" s="97"/>
      <c r="L27" s="230" t="str">
        <f t="shared" si="4"/>
        <v/>
      </c>
      <c r="M27" s="89"/>
      <c r="N27" s="89"/>
      <c r="O27" s="230" t="str">
        <f t="shared" si="2"/>
        <v/>
      </c>
      <c r="P27" s="89"/>
      <c r="Q27" s="89"/>
      <c r="R27" s="89"/>
      <c r="S27" s="89"/>
      <c r="T27" s="90"/>
      <c r="U27" s="230" t="str">
        <f>IF(T27="Yes", "-SSD","")</f>
        <v/>
      </c>
      <c r="V27" s="90"/>
      <c r="W27" s="90"/>
      <c r="X27" s="90"/>
      <c r="Y27" s="90"/>
      <c r="Z27" s="91"/>
      <c r="AA27" s="92">
        <f>IF(AND(F27&lt;&gt;0, D27&lt;&gt;0, G27&lt;&gt;0,H27&lt;&gt;0, I27&lt;&gt;0, Z27&lt;&gt;0),C27&amp;"-"&amp;D27&amp;"-FW"&amp;F27&amp;"-FH"&amp;G27&amp;"-FB"&amp;H27&amp;"-AH"&amp;I27&amp;"-WKF"&amp;"-AP"&amp;J27&amp;U27&amp;L27,0)</f>
        <v>0</v>
      </c>
      <c r="AB27" s="90"/>
      <c r="AC27" s="93"/>
      <c r="AD27" s="94"/>
      <c r="AE27" s="98"/>
    </row>
    <row r="28" spans="1:31" s="96" customFormat="1" x14ac:dyDescent="0.2">
      <c r="A28" s="30">
        <v>5</v>
      </c>
      <c r="B28" s="84">
        <f>IF(C28="SLE0001", "SBLE"&amp;"_"&amp;D28&amp;"__"&amp;F28,0)</f>
        <v>0</v>
      </c>
      <c r="C28" s="85">
        <f t="shared" si="0"/>
        <v>0</v>
      </c>
      <c r="D28" s="86"/>
      <c r="E28" s="230" t="str">
        <f t="shared" si="1"/>
        <v/>
      </c>
      <c r="F28" s="86"/>
      <c r="G28" s="86"/>
      <c r="H28" s="86"/>
      <c r="I28" s="86"/>
      <c r="J28" s="87"/>
      <c r="K28" s="97"/>
      <c r="L28" s="230" t="str">
        <f t="shared" si="4"/>
        <v/>
      </c>
      <c r="M28" s="89"/>
      <c r="N28" s="89"/>
      <c r="O28" s="230" t="str">
        <f t="shared" si="2"/>
        <v/>
      </c>
      <c r="P28" s="89"/>
      <c r="Q28" s="89"/>
      <c r="R28" s="89"/>
      <c r="S28" s="89"/>
      <c r="T28" s="90"/>
      <c r="U28" s="230" t="str">
        <f t="shared" ref="U28:U43" si="5">IF(T28="Yes", "-SSD","")</f>
        <v/>
      </c>
      <c r="V28" s="90"/>
      <c r="W28" s="90"/>
      <c r="X28" s="90"/>
      <c r="Y28" s="90"/>
      <c r="Z28" s="91"/>
      <c r="AA28" s="92">
        <f>IF(AND(F28&lt;&gt;0, D28&lt;&gt;0, G28&lt;&gt;0,H28&lt;&gt;0, I28&lt;&gt;0, Z28&lt;&gt;0),C28&amp;"-"&amp;D28&amp;"-FW"&amp;F28&amp;"-FH"&amp;G28&amp;"-FB"&amp;H28&amp;"-AH"&amp;I28&amp;"-WKF"&amp;"-AP"&amp;J28&amp;U28&amp;L28,0)</f>
        <v>0</v>
      </c>
      <c r="AB28" s="90"/>
      <c r="AC28" s="93"/>
      <c r="AD28" s="99"/>
      <c r="AE28" s="98"/>
    </row>
    <row r="29" spans="1:31" s="96" customFormat="1" x14ac:dyDescent="0.2">
      <c r="A29" s="30">
        <v>6</v>
      </c>
      <c r="B29" s="84">
        <f>IF(C29="SLE0001", "SBLE"&amp;"_"&amp;D29&amp;"__"&amp;F29,0)</f>
        <v>0</v>
      </c>
      <c r="C29" s="85">
        <f t="shared" si="0"/>
        <v>0</v>
      </c>
      <c r="D29" s="86"/>
      <c r="E29" s="230" t="str">
        <f t="shared" si="1"/>
        <v/>
      </c>
      <c r="F29" s="86"/>
      <c r="G29" s="86"/>
      <c r="H29" s="86"/>
      <c r="I29" s="86"/>
      <c r="J29" s="87"/>
      <c r="K29" s="97"/>
      <c r="L29" s="230" t="str">
        <f t="shared" si="4"/>
        <v/>
      </c>
      <c r="M29" s="89"/>
      <c r="N29" s="89"/>
      <c r="O29" s="230" t="str">
        <f t="shared" si="2"/>
        <v/>
      </c>
      <c r="P29" s="89"/>
      <c r="Q29" s="89"/>
      <c r="R29" s="89"/>
      <c r="S29" s="89"/>
      <c r="T29" s="90"/>
      <c r="U29" s="230" t="str">
        <f t="shared" si="5"/>
        <v/>
      </c>
      <c r="V29" s="90"/>
      <c r="W29" s="90"/>
      <c r="X29" s="90"/>
      <c r="Y29" s="90"/>
      <c r="Z29" s="91"/>
      <c r="AA29" s="92">
        <f>IF(AND(F29&lt;&gt;0, D29&lt;&gt;0, G29&lt;&gt;0,H29&lt;&gt;0, I29&lt;&gt;0, Z29&lt;&gt;0),C29&amp;"-"&amp;D29&amp;"-FW"&amp;F29&amp;"-FH"&amp;G29&amp;"-FB"&amp;H29&amp;"-AH"&amp;I29&amp;"-WKF"&amp;"-AP"&amp;J29&amp;U29&amp;L29,0)</f>
        <v>0</v>
      </c>
      <c r="AB29" s="90"/>
      <c r="AC29" s="93"/>
      <c r="AD29" s="99"/>
      <c r="AE29" s="95"/>
    </row>
    <row r="30" spans="1:31" s="96" customFormat="1" x14ac:dyDescent="0.2">
      <c r="A30" s="30">
        <v>7</v>
      </c>
      <c r="B30" s="84">
        <f>IF(C30="SLE0001", "SBLE"&amp;"_"&amp;D30&amp;"__"&amp;F30,0)</f>
        <v>0</v>
      </c>
      <c r="C30" s="85">
        <f t="shared" si="0"/>
        <v>0</v>
      </c>
      <c r="D30" s="86"/>
      <c r="E30" s="230" t="str">
        <f t="shared" si="1"/>
        <v/>
      </c>
      <c r="F30" s="86"/>
      <c r="G30" s="86"/>
      <c r="H30" s="86"/>
      <c r="I30" s="86"/>
      <c r="J30" s="87"/>
      <c r="K30" s="97"/>
      <c r="L30" s="230" t="str">
        <f t="shared" si="4"/>
        <v/>
      </c>
      <c r="M30" s="89"/>
      <c r="N30" s="89"/>
      <c r="O30" s="230" t="str">
        <f t="shared" si="2"/>
        <v/>
      </c>
      <c r="P30" s="89"/>
      <c r="Q30" s="89"/>
      <c r="R30" s="89"/>
      <c r="S30" s="89"/>
      <c r="T30" s="90"/>
      <c r="U30" s="230" t="str">
        <f t="shared" si="5"/>
        <v/>
      </c>
      <c r="V30" s="90"/>
      <c r="W30" s="90"/>
      <c r="X30" s="90"/>
      <c r="Y30" s="90"/>
      <c r="Z30" s="91"/>
      <c r="AA30" s="92">
        <f>IF(AND(F30&lt;&gt;0, D30&lt;&gt;0, G30&lt;&gt;0,H30&lt;&gt;0, I30&lt;&gt;0, Z30&lt;&gt;0),C30&amp;"-"&amp;D30&amp;"-FW"&amp;F30&amp;"-FH"&amp;G30&amp;"-FB"&amp;H30&amp;"-AH"&amp;I30&amp;"-WKF"&amp;"-AP"&amp;J30&amp;U30&amp;L30,0)</f>
        <v>0</v>
      </c>
      <c r="AB30" s="90"/>
      <c r="AC30" s="93"/>
      <c r="AD30" s="99"/>
      <c r="AE30" s="98"/>
    </row>
    <row r="31" spans="1:31" s="96" customFormat="1" x14ac:dyDescent="0.2">
      <c r="A31" s="30">
        <v>8</v>
      </c>
      <c r="B31" s="84">
        <f>IF(C31="SLE0001", "SBLE"&amp;"_"&amp;D31&amp;"__"&amp;F31,0)</f>
        <v>0</v>
      </c>
      <c r="C31" s="85">
        <f t="shared" si="0"/>
        <v>0</v>
      </c>
      <c r="D31" s="86"/>
      <c r="E31" s="230" t="str">
        <f t="shared" si="1"/>
        <v/>
      </c>
      <c r="F31" s="86"/>
      <c r="G31" s="86"/>
      <c r="H31" s="86"/>
      <c r="I31" s="86"/>
      <c r="J31" s="87"/>
      <c r="K31" s="97"/>
      <c r="L31" s="230" t="str">
        <f t="shared" si="4"/>
        <v/>
      </c>
      <c r="M31" s="89"/>
      <c r="N31" s="89"/>
      <c r="O31" s="230" t="str">
        <f t="shared" si="2"/>
        <v/>
      </c>
      <c r="P31" s="89"/>
      <c r="Q31" s="89"/>
      <c r="R31" s="89"/>
      <c r="S31" s="89"/>
      <c r="T31" s="90"/>
      <c r="U31" s="230" t="str">
        <f t="shared" si="5"/>
        <v/>
      </c>
      <c r="V31" s="90"/>
      <c r="W31" s="90"/>
      <c r="X31" s="90"/>
      <c r="Y31" s="90"/>
      <c r="Z31" s="91"/>
      <c r="AA31" s="92">
        <f>IF(AND(F31&lt;&gt;0, D31&lt;&gt;0, G31&lt;&gt;0,H31&lt;&gt;0, I31&lt;&gt;0, Z31&lt;&gt;0),C31&amp;"-"&amp;D31&amp;"-FW"&amp;F31&amp;"-FH"&amp;G31&amp;"-FB"&amp;H31&amp;"-AH"&amp;I31&amp;"-WKF"&amp;"-AP"&amp;J31&amp;U31&amp;L31,0)</f>
        <v>0</v>
      </c>
      <c r="AB31" s="90"/>
      <c r="AC31" s="93"/>
      <c r="AD31" s="99"/>
      <c r="AE31" s="98"/>
    </row>
    <row r="32" spans="1:31" s="96" customFormat="1" x14ac:dyDescent="0.2">
      <c r="A32" s="30">
        <v>9</v>
      </c>
      <c r="B32" s="84">
        <f>IF(C32="SLE0001", "SBLE"&amp;"_"&amp;D32&amp;"__"&amp;F32,0)</f>
        <v>0</v>
      </c>
      <c r="C32" s="85">
        <f t="shared" si="0"/>
        <v>0</v>
      </c>
      <c r="D32" s="86"/>
      <c r="E32" s="230" t="str">
        <f t="shared" si="1"/>
        <v/>
      </c>
      <c r="F32" s="86"/>
      <c r="G32" s="86"/>
      <c r="H32" s="86"/>
      <c r="I32" s="86"/>
      <c r="J32" s="87"/>
      <c r="K32" s="97"/>
      <c r="L32" s="230" t="str">
        <f t="shared" si="4"/>
        <v/>
      </c>
      <c r="M32" s="89"/>
      <c r="N32" s="89"/>
      <c r="O32" s="230" t="str">
        <f t="shared" si="2"/>
        <v/>
      </c>
      <c r="P32" s="89"/>
      <c r="Q32" s="89"/>
      <c r="R32" s="89"/>
      <c r="S32" s="89"/>
      <c r="T32" s="90"/>
      <c r="U32" s="230" t="str">
        <f t="shared" si="5"/>
        <v/>
      </c>
      <c r="V32" s="90"/>
      <c r="W32" s="90"/>
      <c r="X32" s="90"/>
      <c r="Y32" s="90"/>
      <c r="Z32" s="91"/>
      <c r="AA32" s="92">
        <f>IF(AND(F32&lt;&gt;0, D32&lt;&gt;0, G32&lt;&gt;0,H32&lt;&gt;0, I32&lt;&gt;0, Z32&lt;&gt;0),C32&amp;"-"&amp;D32&amp;"-FW"&amp;F32&amp;"-FH"&amp;G32&amp;"-FB"&amp;H32&amp;"-AH"&amp;I32&amp;"-WKF"&amp;"-AP"&amp;J32&amp;U32&amp;L32,0)</f>
        <v>0</v>
      </c>
      <c r="AB32" s="90"/>
      <c r="AC32" s="93"/>
      <c r="AD32" s="99"/>
      <c r="AE32" s="98"/>
    </row>
    <row r="33" spans="1:31" s="96" customFormat="1" x14ac:dyDescent="0.2">
      <c r="A33" s="30">
        <v>10</v>
      </c>
      <c r="B33" s="84">
        <f>IF(C33="SLE0001", "SBLE"&amp;"_"&amp;D33&amp;"__"&amp;F33,0)</f>
        <v>0</v>
      </c>
      <c r="C33" s="85">
        <f t="shared" si="0"/>
        <v>0</v>
      </c>
      <c r="D33" s="86"/>
      <c r="E33" s="230" t="str">
        <f t="shared" si="1"/>
        <v/>
      </c>
      <c r="F33" s="86"/>
      <c r="G33" s="86"/>
      <c r="H33" s="86"/>
      <c r="I33" s="86"/>
      <c r="J33" s="87"/>
      <c r="K33" s="97"/>
      <c r="L33" s="230" t="str">
        <f t="shared" si="4"/>
        <v/>
      </c>
      <c r="M33" s="89"/>
      <c r="N33" s="89"/>
      <c r="O33" s="230" t="str">
        <f t="shared" si="2"/>
        <v/>
      </c>
      <c r="P33" s="89"/>
      <c r="Q33" s="89"/>
      <c r="R33" s="89"/>
      <c r="S33" s="89"/>
      <c r="T33" s="90"/>
      <c r="U33" s="230" t="str">
        <f t="shared" si="5"/>
        <v/>
      </c>
      <c r="V33" s="90"/>
      <c r="W33" s="90"/>
      <c r="X33" s="90"/>
      <c r="Y33" s="90"/>
      <c r="Z33" s="91"/>
      <c r="AA33" s="92">
        <f>IF(AND(F33&lt;&gt;0, D33&lt;&gt;0, G33&lt;&gt;0,H33&lt;&gt;0, I33&lt;&gt;0, Z33&lt;&gt;0),C33&amp;"-"&amp;D33&amp;"-FW"&amp;F33&amp;"-FH"&amp;G33&amp;"-FB"&amp;H33&amp;"-AH"&amp;I33&amp;"-WKF"&amp;"-AP"&amp;J33&amp;U33&amp;L33,0)</f>
        <v>0</v>
      </c>
      <c r="AB33" s="90"/>
      <c r="AC33" s="93"/>
      <c r="AD33" s="99"/>
      <c r="AE33" s="98"/>
    </row>
    <row r="34" spans="1:31" s="96" customFormat="1" x14ac:dyDescent="0.2">
      <c r="A34" s="30">
        <v>11</v>
      </c>
      <c r="B34" s="84">
        <f>IF(C34="SLE0001", "SBLE"&amp;"_"&amp;D34&amp;"__"&amp;F34,0)</f>
        <v>0</v>
      </c>
      <c r="C34" s="85">
        <f t="shared" si="0"/>
        <v>0</v>
      </c>
      <c r="D34" s="86"/>
      <c r="E34" s="230" t="str">
        <f t="shared" si="1"/>
        <v/>
      </c>
      <c r="F34" s="86"/>
      <c r="G34" s="86"/>
      <c r="H34" s="86"/>
      <c r="I34" s="86"/>
      <c r="J34" s="87"/>
      <c r="K34" s="97"/>
      <c r="L34" s="230" t="str">
        <f t="shared" si="4"/>
        <v/>
      </c>
      <c r="M34" s="89"/>
      <c r="N34" s="89"/>
      <c r="O34" s="230" t="str">
        <f t="shared" si="2"/>
        <v/>
      </c>
      <c r="P34" s="89"/>
      <c r="Q34" s="89"/>
      <c r="R34" s="89"/>
      <c r="S34" s="89"/>
      <c r="T34" s="90"/>
      <c r="U34" s="230" t="str">
        <f t="shared" si="5"/>
        <v/>
      </c>
      <c r="V34" s="90"/>
      <c r="W34" s="90"/>
      <c r="X34" s="90"/>
      <c r="Y34" s="90"/>
      <c r="Z34" s="91"/>
      <c r="AA34" s="92">
        <f>IF(AND(F34&lt;&gt;0, D34&lt;&gt;0, G34&lt;&gt;0,H34&lt;&gt;0, I34&lt;&gt;0, Z34&lt;&gt;0),C34&amp;"-"&amp;D34&amp;"-FW"&amp;F34&amp;"-FH"&amp;G34&amp;"-FB"&amp;H34&amp;"-AH"&amp;I34&amp;"-WKF"&amp;"-AP"&amp;J34&amp;U34&amp;L34,0)</f>
        <v>0</v>
      </c>
      <c r="AB34" s="90"/>
      <c r="AC34" s="93"/>
      <c r="AD34" s="99"/>
      <c r="AE34" s="98"/>
    </row>
    <row r="35" spans="1:31" s="96" customFormat="1" x14ac:dyDescent="0.2">
      <c r="A35" s="30">
        <v>12</v>
      </c>
      <c r="B35" s="84">
        <f>IF(C35="SLE0001", "SBLE"&amp;"_"&amp;D35&amp;"__"&amp;F35,0)</f>
        <v>0</v>
      </c>
      <c r="C35" s="85">
        <f t="shared" si="0"/>
        <v>0</v>
      </c>
      <c r="D35" s="86"/>
      <c r="E35" s="230" t="str">
        <f t="shared" si="1"/>
        <v/>
      </c>
      <c r="F35" s="86"/>
      <c r="G35" s="86"/>
      <c r="H35" s="86"/>
      <c r="I35" s="86"/>
      <c r="J35" s="87"/>
      <c r="K35" s="97"/>
      <c r="L35" s="230" t="str">
        <f t="shared" si="4"/>
        <v/>
      </c>
      <c r="M35" s="89"/>
      <c r="N35" s="89"/>
      <c r="O35" s="230" t="str">
        <f t="shared" si="2"/>
        <v/>
      </c>
      <c r="P35" s="89"/>
      <c r="Q35" s="89"/>
      <c r="R35" s="89"/>
      <c r="S35" s="89"/>
      <c r="T35" s="90"/>
      <c r="U35" s="230" t="str">
        <f t="shared" si="5"/>
        <v/>
      </c>
      <c r="V35" s="90"/>
      <c r="W35" s="90"/>
      <c r="X35" s="90"/>
      <c r="Y35" s="90"/>
      <c r="Z35" s="91"/>
      <c r="AA35" s="92">
        <f>IF(AND(F35&lt;&gt;0, D35&lt;&gt;0, G35&lt;&gt;0,H35&lt;&gt;0, I35&lt;&gt;0, Z35&lt;&gt;0),C35&amp;"-"&amp;D35&amp;"-FW"&amp;F35&amp;"-FH"&amp;G35&amp;"-FB"&amp;H35&amp;"-AH"&amp;I35&amp;"-WKF"&amp;"-AP"&amp;J35&amp;U35&amp;L35,0)</f>
        <v>0</v>
      </c>
      <c r="AB35" s="90"/>
      <c r="AC35" s="93"/>
      <c r="AD35" s="99"/>
      <c r="AE35" s="98"/>
    </row>
    <row r="36" spans="1:31" s="96" customFormat="1" x14ac:dyDescent="0.2">
      <c r="A36" s="30">
        <v>13</v>
      </c>
      <c r="B36" s="84">
        <f>IF(C36="SLE0001", "SBLE"&amp;"_"&amp;D36&amp;"__"&amp;F36,0)</f>
        <v>0</v>
      </c>
      <c r="C36" s="85">
        <f t="shared" si="0"/>
        <v>0</v>
      </c>
      <c r="D36" s="86"/>
      <c r="E36" s="230" t="str">
        <f t="shared" si="1"/>
        <v/>
      </c>
      <c r="F36" s="86"/>
      <c r="G36" s="86"/>
      <c r="H36" s="86"/>
      <c r="I36" s="86"/>
      <c r="J36" s="87"/>
      <c r="K36" s="97"/>
      <c r="L36" s="230" t="str">
        <f t="shared" si="4"/>
        <v/>
      </c>
      <c r="M36" s="89"/>
      <c r="N36" s="89"/>
      <c r="O36" s="230" t="str">
        <f t="shared" si="2"/>
        <v/>
      </c>
      <c r="P36" s="89"/>
      <c r="Q36" s="89"/>
      <c r="R36" s="89"/>
      <c r="S36" s="89"/>
      <c r="T36" s="90"/>
      <c r="U36" s="230" t="str">
        <f t="shared" si="5"/>
        <v/>
      </c>
      <c r="V36" s="90"/>
      <c r="W36" s="90"/>
      <c r="X36" s="90"/>
      <c r="Y36" s="90"/>
      <c r="Z36" s="91"/>
      <c r="AA36" s="92">
        <f>IF(AND(F36&lt;&gt;0, D36&lt;&gt;0, G36&lt;&gt;0,H36&lt;&gt;0, I36&lt;&gt;0, Z36&lt;&gt;0),C36&amp;"-"&amp;D36&amp;"-FW"&amp;F36&amp;"-FH"&amp;G36&amp;"-FB"&amp;H36&amp;"-AH"&amp;I36&amp;"-WKF"&amp;"-AP"&amp;J36&amp;U36&amp;L36,0)</f>
        <v>0</v>
      </c>
      <c r="AB36" s="90"/>
      <c r="AC36" s="93"/>
      <c r="AD36" s="99"/>
      <c r="AE36" s="98"/>
    </row>
    <row r="37" spans="1:31" s="96" customFormat="1" x14ac:dyDescent="0.2">
      <c r="A37" s="30">
        <v>14</v>
      </c>
      <c r="B37" s="84">
        <f>IF(C37="SLE0001", "SBLE"&amp;"_"&amp;D37&amp;"__"&amp;F37,0)</f>
        <v>0</v>
      </c>
      <c r="C37" s="85">
        <f t="shared" si="0"/>
        <v>0</v>
      </c>
      <c r="D37" s="86"/>
      <c r="E37" s="230" t="str">
        <f t="shared" si="1"/>
        <v/>
      </c>
      <c r="F37" s="86"/>
      <c r="G37" s="86"/>
      <c r="H37" s="86"/>
      <c r="I37" s="86"/>
      <c r="J37" s="87"/>
      <c r="K37" s="97"/>
      <c r="L37" s="230" t="str">
        <f t="shared" si="4"/>
        <v/>
      </c>
      <c r="M37" s="89"/>
      <c r="N37" s="89"/>
      <c r="O37" s="230" t="str">
        <f t="shared" si="2"/>
        <v/>
      </c>
      <c r="P37" s="89"/>
      <c r="Q37" s="89"/>
      <c r="R37" s="89"/>
      <c r="S37" s="89"/>
      <c r="T37" s="90"/>
      <c r="U37" s="230" t="str">
        <f t="shared" si="5"/>
        <v/>
      </c>
      <c r="V37" s="90"/>
      <c r="W37" s="90"/>
      <c r="X37" s="90"/>
      <c r="Y37" s="90"/>
      <c r="Z37" s="91"/>
      <c r="AA37" s="92">
        <f>IF(AND(F37&lt;&gt;0, D37&lt;&gt;0, G37&lt;&gt;0,H37&lt;&gt;0, I37&lt;&gt;0, Z37&lt;&gt;0),C37&amp;"-"&amp;D37&amp;"-FW"&amp;F37&amp;"-FH"&amp;G37&amp;"-FB"&amp;H37&amp;"-AH"&amp;I37&amp;"-WKF"&amp;"-AP"&amp;J37&amp;U37&amp;L37,0)</f>
        <v>0</v>
      </c>
      <c r="AB37" s="90"/>
      <c r="AC37" s="93"/>
      <c r="AD37" s="99"/>
      <c r="AE37" s="98"/>
    </row>
    <row r="38" spans="1:31" s="96" customFormat="1" x14ac:dyDescent="0.2">
      <c r="A38" s="30">
        <v>15</v>
      </c>
      <c r="B38" s="84">
        <f>IF(C38="SLE0001", "SBLE"&amp;"_"&amp;D38&amp;"__"&amp;F38,0)</f>
        <v>0</v>
      </c>
      <c r="C38" s="85">
        <f t="shared" si="0"/>
        <v>0</v>
      </c>
      <c r="D38" s="86"/>
      <c r="E38" s="230" t="str">
        <f t="shared" si="1"/>
        <v/>
      </c>
      <c r="F38" s="86"/>
      <c r="G38" s="86"/>
      <c r="H38" s="86"/>
      <c r="I38" s="86"/>
      <c r="J38" s="87"/>
      <c r="K38" s="97"/>
      <c r="L38" s="230" t="str">
        <f t="shared" si="4"/>
        <v/>
      </c>
      <c r="M38" s="89"/>
      <c r="N38" s="89"/>
      <c r="O38" s="230" t="str">
        <f t="shared" si="2"/>
        <v/>
      </c>
      <c r="P38" s="89"/>
      <c r="Q38" s="89"/>
      <c r="R38" s="89"/>
      <c r="S38" s="89"/>
      <c r="T38" s="90"/>
      <c r="U38" s="230" t="str">
        <f t="shared" si="5"/>
        <v/>
      </c>
      <c r="V38" s="90"/>
      <c r="W38" s="90"/>
      <c r="X38" s="90"/>
      <c r="Y38" s="90"/>
      <c r="Z38" s="91"/>
      <c r="AA38" s="92">
        <f>IF(AND(F38&lt;&gt;0, D38&lt;&gt;0, G38&lt;&gt;0,H38&lt;&gt;0, I38&lt;&gt;0, Z38&lt;&gt;0),C38&amp;"-"&amp;D38&amp;"-FW"&amp;F38&amp;"-FH"&amp;G38&amp;"-FB"&amp;H38&amp;"-AH"&amp;I38&amp;"-WKF"&amp;"-AP"&amp;J38&amp;U38&amp;L38,0)</f>
        <v>0</v>
      </c>
      <c r="AB38" s="90"/>
      <c r="AC38" s="93"/>
      <c r="AD38" s="99"/>
      <c r="AE38" s="98"/>
    </row>
    <row r="39" spans="1:31" s="96" customFormat="1" x14ac:dyDescent="0.2">
      <c r="A39" s="30">
        <v>16</v>
      </c>
      <c r="B39" s="84">
        <f>IF(C39="SLE0001", "SBLE"&amp;"_"&amp;D39&amp;"__"&amp;F39,0)</f>
        <v>0</v>
      </c>
      <c r="C39" s="85">
        <f t="shared" si="0"/>
        <v>0</v>
      </c>
      <c r="D39" s="86"/>
      <c r="E39" s="230" t="str">
        <f t="shared" si="1"/>
        <v/>
      </c>
      <c r="F39" s="86"/>
      <c r="G39" s="86"/>
      <c r="H39" s="86"/>
      <c r="I39" s="86"/>
      <c r="J39" s="87"/>
      <c r="K39" s="97"/>
      <c r="L39" s="230" t="str">
        <f t="shared" si="4"/>
        <v/>
      </c>
      <c r="M39" s="89"/>
      <c r="N39" s="89"/>
      <c r="O39" s="230" t="str">
        <f t="shared" si="2"/>
        <v/>
      </c>
      <c r="P39" s="89"/>
      <c r="Q39" s="89"/>
      <c r="R39" s="89"/>
      <c r="S39" s="89"/>
      <c r="T39" s="90"/>
      <c r="U39" s="230" t="str">
        <f t="shared" si="5"/>
        <v/>
      </c>
      <c r="V39" s="90"/>
      <c r="W39" s="90"/>
      <c r="X39" s="90"/>
      <c r="Y39" s="90"/>
      <c r="Z39" s="91"/>
      <c r="AA39" s="92">
        <f>IF(AND(F39&lt;&gt;0, D39&lt;&gt;0, G39&lt;&gt;0,H39&lt;&gt;0, I39&lt;&gt;0, Z39&lt;&gt;0),C39&amp;"-"&amp;D39&amp;"-FW"&amp;F39&amp;"-FH"&amp;G39&amp;"-FB"&amp;H39&amp;"-AH"&amp;I39&amp;"-WKF"&amp;"-AP"&amp;J39&amp;U39&amp;L39,0)</f>
        <v>0</v>
      </c>
      <c r="AB39" s="90"/>
      <c r="AC39" s="93"/>
      <c r="AD39" s="99"/>
      <c r="AE39" s="98"/>
    </row>
    <row r="40" spans="1:31" s="96" customFormat="1" x14ac:dyDescent="0.2">
      <c r="A40" s="30">
        <v>17</v>
      </c>
      <c r="B40" s="84">
        <f>IF(C40="SLE0001", "SBLE"&amp;"_"&amp;D40&amp;"__"&amp;F40,0)</f>
        <v>0</v>
      </c>
      <c r="C40" s="85">
        <f t="shared" si="0"/>
        <v>0</v>
      </c>
      <c r="D40" s="86"/>
      <c r="E40" s="230" t="str">
        <f t="shared" si="1"/>
        <v/>
      </c>
      <c r="F40" s="86"/>
      <c r="G40" s="86"/>
      <c r="H40" s="86"/>
      <c r="I40" s="86"/>
      <c r="J40" s="87"/>
      <c r="K40" s="97"/>
      <c r="L40" s="230" t="str">
        <f t="shared" si="4"/>
        <v/>
      </c>
      <c r="M40" s="89"/>
      <c r="N40" s="89"/>
      <c r="O40" s="230" t="str">
        <f t="shared" si="2"/>
        <v/>
      </c>
      <c r="P40" s="89"/>
      <c r="Q40" s="89"/>
      <c r="R40" s="89"/>
      <c r="S40" s="89"/>
      <c r="T40" s="90"/>
      <c r="U40" s="230" t="str">
        <f t="shared" si="5"/>
        <v/>
      </c>
      <c r="V40" s="90"/>
      <c r="W40" s="90"/>
      <c r="X40" s="90"/>
      <c r="Y40" s="90"/>
      <c r="Z40" s="91"/>
      <c r="AA40" s="92">
        <f>IF(AND(F40&lt;&gt;0, D40&lt;&gt;0, G40&lt;&gt;0,H40&lt;&gt;0, I40&lt;&gt;0, Z40&lt;&gt;0),C40&amp;"-"&amp;D40&amp;"-FW"&amp;F40&amp;"-FH"&amp;G40&amp;"-FB"&amp;H40&amp;"-AH"&amp;I40&amp;"-WKF"&amp;"-AP"&amp;J40&amp;U40&amp;L40,0)</f>
        <v>0</v>
      </c>
      <c r="AB40" s="90"/>
      <c r="AC40" s="93"/>
      <c r="AD40" s="94"/>
      <c r="AE40" s="98"/>
    </row>
    <row r="41" spans="1:31" s="96" customFormat="1" x14ac:dyDescent="0.2">
      <c r="A41" s="30">
        <v>18</v>
      </c>
      <c r="B41" s="84">
        <f>IF(C41="SLE0001", "SBLE"&amp;"_"&amp;D41&amp;"__"&amp;F41,0)</f>
        <v>0</v>
      </c>
      <c r="C41" s="85">
        <f t="shared" si="0"/>
        <v>0</v>
      </c>
      <c r="D41" s="86"/>
      <c r="E41" s="230" t="str">
        <f t="shared" si="1"/>
        <v/>
      </c>
      <c r="F41" s="86"/>
      <c r="G41" s="86"/>
      <c r="H41" s="86"/>
      <c r="I41" s="86"/>
      <c r="J41" s="87"/>
      <c r="K41" s="97"/>
      <c r="L41" s="230" t="str">
        <f t="shared" si="4"/>
        <v/>
      </c>
      <c r="M41" s="89"/>
      <c r="N41" s="89"/>
      <c r="O41" s="230" t="str">
        <f t="shared" si="2"/>
        <v/>
      </c>
      <c r="P41" s="89"/>
      <c r="Q41" s="89"/>
      <c r="R41" s="89"/>
      <c r="S41" s="89"/>
      <c r="T41" s="90"/>
      <c r="U41" s="230" t="str">
        <f t="shared" si="5"/>
        <v/>
      </c>
      <c r="V41" s="90"/>
      <c r="W41" s="90"/>
      <c r="X41" s="90"/>
      <c r="Y41" s="90"/>
      <c r="Z41" s="91"/>
      <c r="AA41" s="92">
        <f>IF(AND(F41&lt;&gt;0, D41&lt;&gt;0, G41&lt;&gt;0,H41&lt;&gt;0, I41&lt;&gt;0, Z41&lt;&gt;0),C41&amp;"-"&amp;D41&amp;"-FW"&amp;F41&amp;"-FH"&amp;G41&amp;"-FB"&amp;H41&amp;"-AH"&amp;I41&amp;"-WKF"&amp;"-AP"&amp;J41&amp;U41&amp;L41,0)</f>
        <v>0</v>
      </c>
      <c r="AB41" s="90"/>
      <c r="AC41" s="93"/>
      <c r="AD41" s="94"/>
      <c r="AE41" s="98"/>
    </row>
    <row r="42" spans="1:31" s="96" customFormat="1" x14ac:dyDescent="0.2">
      <c r="A42" s="30">
        <v>19</v>
      </c>
      <c r="B42" s="84">
        <f>IF(C42="SLE0001", "SBLE"&amp;"_"&amp;D42&amp;"__"&amp;F42,0)</f>
        <v>0</v>
      </c>
      <c r="C42" s="85">
        <f t="shared" si="0"/>
        <v>0</v>
      </c>
      <c r="D42" s="86"/>
      <c r="E42" s="230" t="str">
        <f t="shared" si="1"/>
        <v/>
      </c>
      <c r="F42" s="86"/>
      <c r="G42" s="86"/>
      <c r="H42" s="86"/>
      <c r="I42" s="86"/>
      <c r="J42" s="87"/>
      <c r="K42" s="97"/>
      <c r="L42" s="230" t="str">
        <f t="shared" si="4"/>
        <v/>
      </c>
      <c r="M42" s="89"/>
      <c r="N42" s="89"/>
      <c r="O42" s="230" t="str">
        <f t="shared" si="2"/>
        <v/>
      </c>
      <c r="P42" s="89"/>
      <c r="Q42" s="89"/>
      <c r="R42" s="89"/>
      <c r="S42" s="89"/>
      <c r="T42" s="90"/>
      <c r="U42" s="230" t="str">
        <f t="shared" si="5"/>
        <v/>
      </c>
      <c r="V42" s="90"/>
      <c r="W42" s="90"/>
      <c r="X42" s="90"/>
      <c r="Y42" s="90"/>
      <c r="Z42" s="91"/>
      <c r="AA42" s="92">
        <f>IF(AND(F42&lt;&gt;0, D42&lt;&gt;0, G42&lt;&gt;0,H42&lt;&gt;0, I42&lt;&gt;0, Z42&lt;&gt;0),C42&amp;"-"&amp;D42&amp;"-FW"&amp;F42&amp;"-FH"&amp;G42&amp;"-FB"&amp;H42&amp;"-AH"&amp;I42&amp;"-WKF"&amp;"-AP"&amp;J42&amp;U42&amp;L42,0)</f>
        <v>0</v>
      </c>
      <c r="AB42" s="90"/>
      <c r="AC42" s="93"/>
      <c r="AD42" s="94"/>
      <c r="AE42" s="98"/>
    </row>
    <row r="43" spans="1:31" s="96" customFormat="1" ht="16" thickBot="1" x14ac:dyDescent="0.25">
      <c r="A43" s="31">
        <v>20</v>
      </c>
      <c r="B43" s="100">
        <f>IF(C43="SLE0001", "SBLE"&amp;"_"&amp;D43&amp;"__"&amp;F43,0)</f>
        <v>0</v>
      </c>
      <c r="C43" s="101">
        <f t="shared" si="0"/>
        <v>0</v>
      </c>
      <c r="D43" s="102"/>
      <c r="E43" s="230" t="str">
        <f t="shared" si="1"/>
        <v/>
      </c>
      <c r="F43" s="102"/>
      <c r="G43" s="102"/>
      <c r="H43" s="102"/>
      <c r="I43" s="102"/>
      <c r="J43" s="103"/>
      <c r="K43" s="104"/>
      <c r="L43" s="230" t="str">
        <f t="shared" si="4"/>
        <v/>
      </c>
      <c r="M43" s="105"/>
      <c r="N43" s="105"/>
      <c r="O43" s="230" t="str">
        <f t="shared" si="2"/>
        <v/>
      </c>
      <c r="P43" s="89"/>
      <c r="Q43" s="89"/>
      <c r="R43" s="105"/>
      <c r="S43" s="105"/>
      <c r="T43" s="106"/>
      <c r="U43" s="230" t="str">
        <f t="shared" si="5"/>
        <v/>
      </c>
      <c r="V43" s="107"/>
      <c r="W43" s="107"/>
      <c r="X43" s="107"/>
      <c r="Y43" s="107"/>
      <c r="Z43" s="108"/>
      <c r="AA43" s="92">
        <f>IF(AND(F43&lt;&gt;0, D43&lt;&gt;0, G43&lt;&gt;0,H43&lt;&gt;0, I43&lt;&gt;0, Z43&lt;&gt;0),C43&amp;"-"&amp;D43&amp;"-FW"&amp;F43&amp;"-FH"&amp;G43&amp;"-FB"&amp;H43&amp;"-AH"&amp;I43&amp;"-WKF"&amp;"-AP"&amp;J43&amp;U43&amp;L43,0)</f>
        <v>0</v>
      </c>
      <c r="AB43" s="106"/>
      <c r="AC43" s="109"/>
      <c r="AD43" s="110"/>
      <c r="AE43" s="111"/>
    </row>
    <row r="44" spans="1:31" x14ac:dyDescent="0.2">
      <c r="T44" s="113"/>
      <c r="V44" s="11"/>
      <c r="X44" s="114"/>
      <c r="Y44" s="113"/>
      <c r="Z44" s="11"/>
      <c r="AA44" s="11"/>
    </row>
    <row r="47" spans="1:31" s="44" customFormat="1" ht="19" x14ac:dyDescent="0.25">
      <c r="B47" s="215" t="s">
        <v>88</v>
      </c>
      <c r="C47" s="216"/>
      <c r="D47" s="216"/>
      <c r="E47" s="216"/>
      <c r="F47" s="216"/>
      <c r="G47" s="216"/>
      <c r="H47" s="216"/>
      <c r="I47" s="216"/>
      <c r="J47" s="41"/>
      <c r="K47" s="193"/>
      <c r="L47" s="42"/>
      <c r="M47" s="43"/>
      <c r="N47" s="43"/>
      <c r="O47" s="43"/>
      <c r="P47" s="43"/>
      <c r="Q47" s="43"/>
      <c r="R47" s="43"/>
      <c r="S47" s="43"/>
      <c r="Z47" s="45"/>
      <c r="AA47" s="45"/>
      <c r="AB47" s="45"/>
      <c r="AC47" s="45"/>
    </row>
    <row r="48" spans="1:31" s="44" customFormat="1" ht="19" x14ac:dyDescent="0.25">
      <c r="B48" s="213" t="s">
        <v>89</v>
      </c>
      <c r="C48" s="214"/>
      <c r="D48" s="214"/>
      <c r="E48" s="214"/>
      <c r="F48" s="214"/>
      <c r="G48" s="214"/>
      <c r="H48" s="214"/>
      <c r="I48" s="214"/>
      <c r="J48" s="47"/>
      <c r="K48" s="194"/>
      <c r="L48" s="48"/>
      <c r="M48" s="43"/>
      <c r="N48" s="43"/>
      <c r="O48" s="43"/>
      <c r="P48" s="43"/>
      <c r="Q48" s="43"/>
      <c r="R48" s="43"/>
      <c r="S48" s="43"/>
      <c r="Z48" s="45"/>
      <c r="AA48" s="45"/>
      <c r="AB48" s="45"/>
      <c r="AC48" s="45"/>
    </row>
    <row r="49" spans="2:29" s="115" customFormat="1" ht="32" x14ac:dyDescent="0.2">
      <c r="B49" s="39" t="s">
        <v>102</v>
      </c>
      <c r="C49" s="7" t="s">
        <v>5</v>
      </c>
      <c r="D49" s="8" t="s">
        <v>29</v>
      </c>
      <c r="E49" s="225"/>
      <c r="F49" s="9" t="s">
        <v>6</v>
      </c>
      <c r="G49" s="8" t="s">
        <v>30</v>
      </c>
      <c r="H49" s="9" t="s">
        <v>7</v>
      </c>
      <c r="I49" s="8" t="s">
        <v>31</v>
      </c>
      <c r="J49" s="116"/>
      <c r="K49" s="195"/>
      <c r="L49" s="117"/>
      <c r="M49" s="118"/>
      <c r="N49" s="118"/>
      <c r="O49" s="118"/>
      <c r="P49" s="118"/>
      <c r="Q49" s="118"/>
      <c r="R49" s="118"/>
      <c r="S49" s="118"/>
      <c r="Z49" s="83"/>
      <c r="AA49" s="83"/>
      <c r="AB49" s="83"/>
      <c r="AC49" s="83"/>
    </row>
    <row r="50" spans="2:29" x14ac:dyDescent="0.2">
      <c r="B50" s="6">
        <v>500</v>
      </c>
      <c r="C50" s="119">
        <v>200</v>
      </c>
      <c r="D50" s="120">
        <f>C50*1.25</f>
        <v>250</v>
      </c>
      <c r="E50" s="226"/>
      <c r="F50" s="119">
        <v>300</v>
      </c>
      <c r="G50" s="120">
        <f>F50*1.25</f>
        <v>375</v>
      </c>
      <c r="H50" s="119">
        <v>300</v>
      </c>
      <c r="I50" s="121">
        <f>H50*1.25</f>
        <v>375</v>
      </c>
      <c r="J50" s="122"/>
      <c r="K50" s="196"/>
      <c r="L50" s="123"/>
    </row>
    <row r="51" spans="2:29" x14ac:dyDescent="0.2">
      <c r="B51" s="6">
        <v>600</v>
      </c>
      <c r="C51" s="119">
        <v>200</v>
      </c>
      <c r="D51" s="120">
        <f t="shared" ref="D51:D75" si="6">C51*1.25</f>
        <v>250</v>
      </c>
      <c r="E51" s="226"/>
      <c r="F51" s="119">
        <v>300</v>
      </c>
      <c r="G51" s="120">
        <f t="shared" ref="G51:G75" si="7">F51*1.25</f>
        <v>375</v>
      </c>
      <c r="H51" s="119">
        <v>300</v>
      </c>
      <c r="I51" s="121">
        <f t="shared" ref="I51:I75" si="8">H51*1.25</f>
        <v>375</v>
      </c>
      <c r="J51" s="122"/>
      <c r="K51" s="196"/>
      <c r="L51" s="123"/>
    </row>
    <row r="52" spans="2:29" x14ac:dyDescent="0.2">
      <c r="B52" s="6">
        <v>700</v>
      </c>
      <c r="C52" s="119">
        <v>200</v>
      </c>
      <c r="D52" s="120">
        <f t="shared" si="6"/>
        <v>250</v>
      </c>
      <c r="E52" s="226"/>
      <c r="F52" s="119">
        <v>300</v>
      </c>
      <c r="G52" s="120">
        <f t="shared" si="7"/>
        <v>375</v>
      </c>
      <c r="H52" s="119">
        <v>300</v>
      </c>
      <c r="I52" s="121">
        <f t="shared" si="8"/>
        <v>375</v>
      </c>
      <c r="J52" s="122"/>
      <c r="K52" s="196"/>
      <c r="L52" s="123"/>
    </row>
    <row r="53" spans="2:29" x14ac:dyDescent="0.2">
      <c r="B53" s="6">
        <v>800</v>
      </c>
      <c r="C53" s="119">
        <v>200</v>
      </c>
      <c r="D53" s="120">
        <f t="shared" si="6"/>
        <v>250</v>
      </c>
      <c r="E53" s="226"/>
      <c r="F53" s="119">
        <v>300</v>
      </c>
      <c r="G53" s="120">
        <f t="shared" si="7"/>
        <v>375</v>
      </c>
      <c r="H53" s="119">
        <v>300</v>
      </c>
      <c r="I53" s="121">
        <f t="shared" si="8"/>
        <v>375</v>
      </c>
      <c r="J53" s="122"/>
      <c r="K53" s="196"/>
      <c r="L53" s="123"/>
    </row>
    <row r="54" spans="2:29" x14ac:dyDescent="0.2">
      <c r="B54" s="6">
        <v>900</v>
      </c>
      <c r="C54" s="119">
        <v>200</v>
      </c>
      <c r="D54" s="120">
        <f t="shared" si="6"/>
        <v>250</v>
      </c>
      <c r="E54" s="226"/>
      <c r="F54" s="119">
        <v>300</v>
      </c>
      <c r="G54" s="120">
        <f t="shared" si="7"/>
        <v>375</v>
      </c>
      <c r="H54" s="119">
        <v>300</v>
      </c>
      <c r="I54" s="121">
        <f t="shared" si="8"/>
        <v>375</v>
      </c>
      <c r="J54" s="122"/>
      <c r="K54" s="196"/>
      <c r="L54" s="123"/>
    </row>
    <row r="55" spans="2:29" x14ac:dyDescent="0.2">
      <c r="B55" s="6">
        <v>1000</v>
      </c>
      <c r="C55" s="119">
        <v>200</v>
      </c>
      <c r="D55" s="120">
        <f t="shared" si="6"/>
        <v>250</v>
      </c>
      <c r="E55" s="226"/>
      <c r="F55" s="119">
        <v>300</v>
      </c>
      <c r="G55" s="120">
        <f t="shared" si="7"/>
        <v>375</v>
      </c>
      <c r="H55" s="119">
        <v>300</v>
      </c>
      <c r="I55" s="121">
        <f t="shared" si="8"/>
        <v>375</v>
      </c>
      <c r="J55" s="122"/>
      <c r="K55" s="196"/>
      <c r="L55" s="123"/>
    </row>
    <row r="56" spans="2:29" x14ac:dyDescent="0.2">
      <c r="B56" s="6">
        <v>1100</v>
      </c>
      <c r="C56" s="119">
        <v>200</v>
      </c>
      <c r="D56" s="120">
        <f t="shared" si="6"/>
        <v>250</v>
      </c>
      <c r="E56" s="226"/>
      <c r="F56" s="119">
        <v>300</v>
      </c>
      <c r="G56" s="120">
        <f t="shared" si="7"/>
        <v>375</v>
      </c>
      <c r="H56" s="119">
        <v>300</v>
      </c>
      <c r="I56" s="121">
        <f t="shared" si="8"/>
        <v>375</v>
      </c>
      <c r="J56" s="122"/>
      <c r="K56" s="196"/>
      <c r="L56" s="123"/>
    </row>
    <row r="57" spans="2:29" x14ac:dyDescent="0.2">
      <c r="B57" s="6">
        <v>1200</v>
      </c>
      <c r="C57" s="119">
        <v>200</v>
      </c>
      <c r="D57" s="120">
        <f t="shared" si="6"/>
        <v>250</v>
      </c>
      <c r="E57" s="226"/>
      <c r="F57" s="119">
        <v>300</v>
      </c>
      <c r="G57" s="120">
        <f t="shared" si="7"/>
        <v>375</v>
      </c>
      <c r="H57" s="119">
        <v>300</v>
      </c>
      <c r="I57" s="121">
        <f t="shared" si="8"/>
        <v>375</v>
      </c>
      <c r="J57" s="122"/>
      <c r="K57" s="196"/>
      <c r="L57" s="123"/>
    </row>
    <row r="58" spans="2:29" x14ac:dyDescent="0.2">
      <c r="B58" s="6">
        <v>1300</v>
      </c>
      <c r="C58" s="119">
        <v>200</v>
      </c>
      <c r="D58" s="120">
        <f t="shared" si="6"/>
        <v>250</v>
      </c>
      <c r="E58" s="226"/>
      <c r="F58" s="119">
        <v>300</v>
      </c>
      <c r="G58" s="120">
        <f t="shared" si="7"/>
        <v>375</v>
      </c>
      <c r="H58" s="119">
        <v>300</v>
      </c>
      <c r="I58" s="121">
        <f t="shared" si="8"/>
        <v>375</v>
      </c>
      <c r="J58" s="122"/>
      <c r="K58" s="196"/>
      <c r="L58" s="123"/>
    </row>
    <row r="59" spans="2:29" x14ac:dyDescent="0.2">
      <c r="B59" s="6">
        <v>1400</v>
      </c>
      <c r="C59" s="119">
        <v>200</v>
      </c>
      <c r="D59" s="120">
        <f t="shared" si="6"/>
        <v>250</v>
      </c>
      <c r="E59" s="226"/>
      <c r="F59" s="119">
        <v>300</v>
      </c>
      <c r="G59" s="120">
        <f t="shared" si="7"/>
        <v>375</v>
      </c>
      <c r="H59" s="119">
        <v>300</v>
      </c>
      <c r="I59" s="121">
        <f t="shared" si="8"/>
        <v>375</v>
      </c>
      <c r="J59" s="122"/>
      <c r="K59" s="196"/>
      <c r="L59" s="123"/>
    </row>
    <row r="60" spans="2:29" x14ac:dyDescent="0.2">
      <c r="B60" s="6">
        <v>1500</v>
      </c>
      <c r="C60" s="119">
        <v>200</v>
      </c>
      <c r="D60" s="120">
        <f t="shared" si="6"/>
        <v>250</v>
      </c>
      <c r="E60" s="226"/>
      <c r="F60" s="119">
        <v>300</v>
      </c>
      <c r="G60" s="120">
        <f t="shared" si="7"/>
        <v>375</v>
      </c>
      <c r="H60" s="119">
        <v>300</v>
      </c>
      <c r="I60" s="121">
        <f t="shared" si="8"/>
        <v>375</v>
      </c>
      <c r="J60" s="122"/>
      <c r="K60" s="196"/>
      <c r="L60" s="123"/>
    </row>
    <row r="61" spans="2:29" x14ac:dyDescent="0.2">
      <c r="B61" s="6">
        <v>1600</v>
      </c>
      <c r="C61" s="119">
        <v>200</v>
      </c>
      <c r="D61" s="120">
        <f t="shared" si="6"/>
        <v>250</v>
      </c>
      <c r="E61" s="226"/>
      <c r="F61" s="119">
        <v>300</v>
      </c>
      <c r="G61" s="120">
        <f t="shared" si="7"/>
        <v>375</v>
      </c>
      <c r="H61" s="119">
        <v>300</v>
      </c>
      <c r="I61" s="121">
        <f t="shared" si="8"/>
        <v>375</v>
      </c>
      <c r="J61" s="122"/>
      <c r="K61" s="196"/>
      <c r="L61" s="123"/>
    </row>
    <row r="62" spans="2:29" x14ac:dyDescent="0.2">
      <c r="B62" s="6">
        <v>1700</v>
      </c>
      <c r="C62" s="119">
        <v>200</v>
      </c>
      <c r="D62" s="120">
        <f t="shared" si="6"/>
        <v>250</v>
      </c>
      <c r="E62" s="226"/>
      <c r="F62" s="119">
        <v>300</v>
      </c>
      <c r="G62" s="120">
        <f t="shared" si="7"/>
        <v>375</v>
      </c>
      <c r="H62" s="119">
        <v>300</v>
      </c>
      <c r="I62" s="121">
        <f t="shared" si="8"/>
        <v>375</v>
      </c>
      <c r="J62" s="122"/>
      <c r="K62" s="196"/>
      <c r="L62" s="123"/>
    </row>
    <row r="63" spans="2:29" x14ac:dyDescent="0.2">
      <c r="B63" s="6">
        <v>1800</v>
      </c>
      <c r="C63" s="119">
        <v>175</v>
      </c>
      <c r="D63" s="120">
        <f t="shared" si="6"/>
        <v>218.75</v>
      </c>
      <c r="E63" s="226"/>
      <c r="F63" s="119">
        <v>275</v>
      </c>
      <c r="G63" s="120">
        <f t="shared" si="7"/>
        <v>343.75</v>
      </c>
      <c r="H63" s="119">
        <v>275</v>
      </c>
      <c r="I63" s="121">
        <f t="shared" si="8"/>
        <v>343.75</v>
      </c>
      <c r="J63" s="122"/>
      <c r="K63" s="196"/>
      <c r="L63" s="123"/>
    </row>
    <row r="64" spans="2:29" x14ac:dyDescent="0.2">
      <c r="B64" s="6">
        <v>1900</v>
      </c>
      <c r="C64" s="119">
        <v>175</v>
      </c>
      <c r="D64" s="120">
        <f t="shared" si="6"/>
        <v>218.75</v>
      </c>
      <c r="E64" s="226"/>
      <c r="F64" s="119">
        <v>275</v>
      </c>
      <c r="G64" s="120">
        <f t="shared" si="7"/>
        <v>343.75</v>
      </c>
      <c r="H64" s="119">
        <v>275</v>
      </c>
      <c r="I64" s="121">
        <f t="shared" si="8"/>
        <v>343.75</v>
      </c>
      <c r="J64" s="122"/>
      <c r="K64" s="196"/>
      <c r="L64" s="123"/>
    </row>
    <row r="65" spans="2:12" x14ac:dyDescent="0.2">
      <c r="B65" s="6">
        <v>2000</v>
      </c>
      <c r="C65" s="119">
        <v>125</v>
      </c>
      <c r="D65" s="120">
        <f t="shared" si="6"/>
        <v>156.25</v>
      </c>
      <c r="E65" s="226"/>
      <c r="F65" s="119">
        <v>225</v>
      </c>
      <c r="G65" s="120">
        <f t="shared" si="7"/>
        <v>281.25</v>
      </c>
      <c r="H65" s="119">
        <v>225</v>
      </c>
      <c r="I65" s="121">
        <f t="shared" si="8"/>
        <v>281.25</v>
      </c>
      <c r="J65" s="122"/>
      <c r="K65" s="196"/>
      <c r="L65" s="123"/>
    </row>
    <row r="66" spans="2:12" x14ac:dyDescent="0.2">
      <c r="B66" s="6">
        <v>2100</v>
      </c>
      <c r="C66" s="119">
        <v>125</v>
      </c>
      <c r="D66" s="120">
        <f t="shared" si="6"/>
        <v>156.25</v>
      </c>
      <c r="E66" s="226"/>
      <c r="F66" s="119">
        <v>225</v>
      </c>
      <c r="G66" s="120">
        <f t="shared" si="7"/>
        <v>281.25</v>
      </c>
      <c r="H66" s="119">
        <v>225</v>
      </c>
      <c r="I66" s="121">
        <f t="shared" si="8"/>
        <v>281.25</v>
      </c>
      <c r="J66" s="122"/>
      <c r="K66" s="196"/>
      <c r="L66" s="123"/>
    </row>
    <row r="67" spans="2:12" x14ac:dyDescent="0.2">
      <c r="B67" s="6">
        <v>2200</v>
      </c>
      <c r="C67" s="119">
        <v>125</v>
      </c>
      <c r="D67" s="120">
        <f t="shared" si="6"/>
        <v>156.25</v>
      </c>
      <c r="E67" s="226"/>
      <c r="F67" s="119">
        <v>225</v>
      </c>
      <c r="G67" s="120">
        <f t="shared" si="7"/>
        <v>281.25</v>
      </c>
      <c r="H67" s="119">
        <v>225</v>
      </c>
      <c r="I67" s="121">
        <f t="shared" si="8"/>
        <v>281.25</v>
      </c>
      <c r="J67" s="122"/>
      <c r="K67" s="196"/>
      <c r="L67" s="123"/>
    </row>
    <row r="68" spans="2:12" x14ac:dyDescent="0.2">
      <c r="B68" s="6">
        <v>2300</v>
      </c>
      <c r="C68" s="119">
        <v>100</v>
      </c>
      <c r="D68" s="120">
        <f t="shared" si="6"/>
        <v>125</v>
      </c>
      <c r="E68" s="226"/>
      <c r="F68" s="119">
        <v>175</v>
      </c>
      <c r="G68" s="120">
        <f t="shared" si="7"/>
        <v>218.75</v>
      </c>
      <c r="H68" s="119">
        <v>175</v>
      </c>
      <c r="I68" s="121">
        <f t="shared" si="8"/>
        <v>218.75</v>
      </c>
      <c r="J68" s="122"/>
      <c r="K68" s="196"/>
      <c r="L68" s="123"/>
    </row>
    <row r="69" spans="2:12" x14ac:dyDescent="0.2">
      <c r="B69" s="6">
        <v>2400</v>
      </c>
      <c r="C69" s="119">
        <v>100</v>
      </c>
      <c r="D69" s="120">
        <f t="shared" si="6"/>
        <v>125</v>
      </c>
      <c r="E69" s="226"/>
      <c r="F69" s="119">
        <v>175</v>
      </c>
      <c r="G69" s="120">
        <f t="shared" si="7"/>
        <v>218.75</v>
      </c>
      <c r="H69" s="119">
        <v>175</v>
      </c>
      <c r="I69" s="121">
        <f t="shared" si="8"/>
        <v>218.75</v>
      </c>
      <c r="J69" s="122"/>
      <c r="K69" s="196"/>
      <c r="L69" s="123"/>
    </row>
    <row r="70" spans="2:12" x14ac:dyDescent="0.2">
      <c r="B70" s="6">
        <v>2500</v>
      </c>
      <c r="C70" s="119">
        <v>75</v>
      </c>
      <c r="D70" s="120">
        <f t="shared" si="6"/>
        <v>93.75</v>
      </c>
      <c r="E70" s="226"/>
      <c r="F70" s="119">
        <v>125</v>
      </c>
      <c r="G70" s="120">
        <f t="shared" si="7"/>
        <v>156.25</v>
      </c>
      <c r="H70" s="119">
        <v>125</v>
      </c>
      <c r="I70" s="121">
        <f t="shared" si="8"/>
        <v>156.25</v>
      </c>
      <c r="J70" s="122"/>
      <c r="K70" s="196"/>
      <c r="L70" s="123"/>
    </row>
    <row r="71" spans="2:12" ht="15" customHeight="1" x14ac:dyDescent="0.2">
      <c r="B71" s="157">
        <v>3000</v>
      </c>
      <c r="C71" s="124">
        <v>75</v>
      </c>
      <c r="D71" s="125">
        <f t="shared" si="6"/>
        <v>93.75</v>
      </c>
      <c r="E71" s="227"/>
      <c r="F71" s="124">
        <v>125</v>
      </c>
      <c r="G71" s="125">
        <f t="shared" si="7"/>
        <v>156.25</v>
      </c>
      <c r="H71" s="124">
        <v>125</v>
      </c>
      <c r="I71" s="126">
        <f t="shared" si="8"/>
        <v>156.25</v>
      </c>
      <c r="J71" s="197" t="s">
        <v>103</v>
      </c>
      <c r="K71" s="198"/>
      <c r="L71" s="178"/>
    </row>
    <row r="72" spans="2:12" x14ac:dyDescent="0.2">
      <c r="B72" s="157">
        <v>3500</v>
      </c>
      <c r="C72" s="124">
        <v>75</v>
      </c>
      <c r="D72" s="125">
        <f t="shared" si="6"/>
        <v>93.75</v>
      </c>
      <c r="E72" s="227"/>
      <c r="F72" s="124">
        <v>125</v>
      </c>
      <c r="G72" s="125">
        <f t="shared" si="7"/>
        <v>156.25</v>
      </c>
      <c r="H72" s="124">
        <v>125</v>
      </c>
      <c r="I72" s="126">
        <f t="shared" si="8"/>
        <v>156.25</v>
      </c>
      <c r="J72" s="197"/>
      <c r="K72" s="198"/>
      <c r="L72" s="178"/>
    </row>
    <row r="73" spans="2:12" x14ac:dyDescent="0.2">
      <c r="B73" s="157">
        <v>4000</v>
      </c>
      <c r="C73" s="124">
        <v>75</v>
      </c>
      <c r="D73" s="125">
        <f t="shared" si="6"/>
        <v>93.75</v>
      </c>
      <c r="E73" s="227"/>
      <c r="F73" s="124">
        <v>125</v>
      </c>
      <c r="G73" s="125">
        <f t="shared" si="7"/>
        <v>156.25</v>
      </c>
      <c r="H73" s="124">
        <v>125</v>
      </c>
      <c r="I73" s="126">
        <f t="shared" si="8"/>
        <v>156.25</v>
      </c>
      <c r="J73" s="197"/>
      <c r="K73" s="198"/>
      <c r="L73" s="178"/>
    </row>
    <row r="74" spans="2:12" x14ac:dyDescent="0.2">
      <c r="B74" s="157">
        <v>4500</v>
      </c>
      <c r="C74" s="124">
        <v>75</v>
      </c>
      <c r="D74" s="125">
        <f t="shared" si="6"/>
        <v>93.75</v>
      </c>
      <c r="E74" s="227"/>
      <c r="F74" s="124">
        <v>125</v>
      </c>
      <c r="G74" s="125">
        <f t="shared" si="7"/>
        <v>156.25</v>
      </c>
      <c r="H74" s="124">
        <v>125</v>
      </c>
      <c r="I74" s="126">
        <f t="shared" si="8"/>
        <v>156.25</v>
      </c>
      <c r="J74" s="197"/>
      <c r="K74" s="198"/>
      <c r="L74" s="178"/>
    </row>
    <row r="75" spans="2:12" x14ac:dyDescent="0.2">
      <c r="B75" s="158">
        <v>5000</v>
      </c>
      <c r="C75" s="127">
        <v>75</v>
      </c>
      <c r="D75" s="128">
        <f t="shared" si="6"/>
        <v>93.75</v>
      </c>
      <c r="E75" s="127"/>
      <c r="F75" s="127">
        <v>125</v>
      </c>
      <c r="G75" s="128">
        <f t="shared" si="7"/>
        <v>156.25</v>
      </c>
      <c r="H75" s="127">
        <v>125</v>
      </c>
      <c r="I75" s="129">
        <f t="shared" si="8"/>
        <v>156.25</v>
      </c>
      <c r="J75" s="199"/>
      <c r="K75" s="200"/>
      <c r="L75" s="179"/>
    </row>
    <row r="79" spans="2:12" x14ac:dyDescent="0.2">
      <c r="B79" s="168"/>
      <c r="C79" s="169"/>
      <c r="D79" s="170"/>
      <c r="E79" s="170"/>
      <c r="F79" s="171"/>
    </row>
    <row r="80" spans="2:12" ht="19" x14ac:dyDescent="0.25">
      <c r="B80" s="172" t="s">
        <v>139</v>
      </c>
      <c r="C80" s="46"/>
      <c r="D80" s="46"/>
      <c r="E80" s="46"/>
      <c r="F80" s="173"/>
    </row>
    <row r="81" spans="2:19" ht="19" x14ac:dyDescent="0.25">
      <c r="B81" s="174" t="s">
        <v>121</v>
      </c>
      <c r="C81" s="46"/>
      <c r="D81" s="46"/>
      <c r="E81" s="46"/>
      <c r="F81" s="173"/>
    </row>
    <row r="82" spans="2:19" x14ac:dyDescent="0.2">
      <c r="B82" s="175"/>
      <c r="C82" s="176"/>
      <c r="D82" s="176"/>
      <c r="E82" s="176"/>
      <c r="F82" s="177"/>
    </row>
    <row r="83" spans="2:19" s="162" customFormat="1" ht="40" customHeight="1" x14ac:dyDescent="0.2">
      <c r="B83" s="166" t="s">
        <v>120</v>
      </c>
      <c r="C83" s="160"/>
      <c r="D83" s="160"/>
      <c r="E83" s="160"/>
      <c r="F83" s="161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2:19" s="162" customFormat="1" ht="40" customHeight="1" x14ac:dyDescent="0.2">
      <c r="B84" s="167" t="s">
        <v>122</v>
      </c>
      <c r="C84" s="164"/>
      <c r="D84" s="164"/>
      <c r="E84" s="164"/>
      <c r="F84" s="165"/>
      <c r="K84" s="163"/>
      <c r="L84" s="163"/>
      <c r="M84" s="163"/>
      <c r="N84" s="163"/>
      <c r="O84" s="163"/>
      <c r="P84" s="163"/>
      <c r="Q84" s="163"/>
      <c r="R84" s="163"/>
      <c r="S84" s="163"/>
    </row>
  </sheetData>
  <sheetProtection algorithmName="SHA-512" hashValue="VifVTeaNYdafdbsOOi4sR9kv+qVgsfoZdgurRnbbV9WqkVmxFZ2hrmlHRuajW97XArFHzq65uZHeFekymYJn7w==" saltValue="QaGJs4JNCxAD2usxqSPyig==" spinCount="100000" sheet="1" objects="1" scenarios="1"/>
  <mergeCells count="9">
    <mergeCell ref="J71:K75"/>
    <mergeCell ref="AB20:AE20"/>
    <mergeCell ref="AB19:AE19"/>
    <mergeCell ref="B19:J19"/>
    <mergeCell ref="B20:J20"/>
    <mergeCell ref="K19:Y19"/>
    <mergeCell ref="B48:I48"/>
    <mergeCell ref="B47:I47"/>
    <mergeCell ref="K20:Y20"/>
  </mergeCells>
  <phoneticPr fontId="1" type="noConversion"/>
  <dataValidations count="3">
    <dataValidation type="list" allowBlank="1" showInputMessage="1" showErrorMessage="1" sqref="D24:D43" xr:uid="{2CB3CD67-F24C-A14C-9D90-B75794BE0282}">
      <formula1>Type</formula1>
    </dataValidation>
    <dataValidation type="list" allowBlank="1" showInputMessage="1" showErrorMessage="1" sqref="P24:P43 Q25:Q43" xr:uid="{22BEFEB3-AD23-F041-83BE-202CE468A7AA}">
      <formula1>INDIRECT(O24)</formula1>
    </dataValidation>
    <dataValidation type="list" allowBlank="1" showInputMessage="1" showErrorMessage="1" sqref="Q24" xr:uid="{C5187ABB-2F1B-2F40-979E-296DF82ACC12}">
      <formula1>INDIRECT(O24)</formula1>
    </dataValidation>
  </dataValidations>
  <printOptions horizontalCentered="1"/>
  <pageMargins left="0.43307086614173229" right="0.43307086614173229" top="0.94488188976377963" bottom="0.74803149606299213" header="0" footer="0.70866141732283472"/>
  <pageSetup paperSize="8" scale="47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95453C6-5623-BA4F-AE28-C7B1E01BCAD3}">
          <x14:formula1>
            <xm:f>Data!$D$8:$D$33</xm:f>
          </x14:formula1>
          <xm:sqref>F24:F43</xm:sqref>
        </x14:dataValidation>
        <x14:dataValidation type="list" allowBlank="1" showInputMessage="1" showErrorMessage="1" xr:uid="{BBFCD706-97CE-254C-9CDE-37CAFA602DEE}">
          <x14:formula1>
            <xm:f>Data!$E$8:$E$24</xm:f>
          </x14:formula1>
          <xm:sqref>G24:G43</xm:sqref>
        </x14:dataValidation>
        <x14:dataValidation type="list" allowBlank="1" showInputMessage="1" showErrorMessage="1" xr:uid="{AD58ED92-8CCC-A644-8368-BEE4D59D0481}">
          <x14:formula1>
            <xm:f>Data!$F$8:$F$17</xm:f>
          </x14:formula1>
          <xm:sqref>H24:H43</xm:sqref>
        </x14:dataValidation>
        <x14:dataValidation type="list" allowBlank="1" showInputMessage="1" showErrorMessage="1" xr:uid="{5F5C4D8D-9D7D-5D47-98DD-7BAEACCE287D}">
          <x14:formula1>
            <xm:f>Data!$G$8:$G$12</xm:f>
          </x14:formula1>
          <xm:sqref>I24:I43</xm:sqref>
        </x14:dataValidation>
        <x14:dataValidation type="list" allowBlank="1" showInputMessage="1" showErrorMessage="1" xr:uid="{A22C2DBF-9F9E-294D-BD11-83DB4251CC94}">
          <x14:formula1>
            <xm:f>Data!$R$8:$R$107</xm:f>
          </x14:formula1>
          <xm:sqref>Z24:Z43</xm:sqref>
        </x14:dataValidation>
        <x14:dataValidation type="list" allowBlank="1" showInputMessage="1" showErrorMessage="1" xr:uid="{6117612C-9218-FF4C-89C8-936710EA3480}">
          <x14:formula1>
            <xm:f>Data!$K$8:$K$9</xm:f>
          </x14:formula1>
          <xm:sqref>K24:K43</xm:sqref>
        </x14:dataValidation>
        <x14:dataValidation type="list" allowBlank="1" showInputMessage="1" showErrorMessage="1" xr:uid="{475519E6-E808-A349-B18B-85F94D8B12CD}">
          <x14:formula1>
            <xm:f>Data!$C$15:$C$17</xm:f>
          </x14:formula1>
          <xm:sqref>F24:F43</xm:sqref>
        </x14:dataValidation>
        <x14:dataValidation type="list" allowBlank="1" showInputMessage="1" showErrorMessage="1" xr:uid="{6C9A158B-9360-7440-B183-22375B1C2324}">
          <x14:formula1>
            <xm:f>Data!$S$8:$S$9</xm:f>
          </x14:formula1>
          <xm:sqref>AD24:AD43</xm:sqref>
        </x14:dataValidation>
        <x14:dataValidation type="list" allowBlank="1" showInputMessage="1" showErrorMessage="1" xr:uid="{4837F628-4B5A-FC41-900A-EE8298C28152}">
          <x14:formula1>
            <xm:f>Data!$O$8:$O$10</xm:f>
          </x14:formula1>
          <xm:sqref>W24:W43 Y24:Y43</xm:sqref>
        </x14:dataValidation>
        <x14:dataValidation type="list" allowBlank="1" showInputMessage="1" showErrorMessage="1" xr:uid="{0C976C59-3811-BC48-B7CF-D37E06CF6BFF}">
          <x14:formula1>
            <xm:f>Data!$N$8:$N$9</xm:f>
          </x14:formula1>
          <xm:sqref>N24:N43</xm:sqref>
        </x14:dataValidation>
        <x14:dataValidation type="list" allowBlank="1" showInputMessage="1" showErrorMessage="1" xr:uid="{A0BDA684-C75B-1D46-BB45-6B8A5F2FD556}">
          <x14:formula1>
            <xm:f>Data!$H$8:$H$10</xm:f>
          </x14:formula1>
          <xm:sqref>J24:J43</xm:sqref>
        </x14:dataValidation>
        <x14:dataValidation type="list" allowBlank="1" showInputMessage="1" showErrorMessage="1" xr:uid="{3ABEE5C8-C502-2B4C-91FA-389F920A617E}">
          <x14:formula1>
            <xm:f>Data!$L$15:$L$16</xm:f>
          </x14:formula1>
          <xm:sqref>M24:M43 R24:T43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7B28-469E-2849-A68F-E5A4BCE978EA}">
  <dimension ref="A1:AE26"/>
  <sheetViews>
    <sheetView workbookViewId="0"/>
  </sheetViews>
  <sheetFormatPr baseColWidth="10" defaultColWidth="0" defaultRowHeight="15" x14ac:dyDescent="0.2"/>
  <cols>
    <col min="1" max="1" width="3.83203125" style="11" customWidth="1"/>
    <col min="2" max="2" width="20.83203125" style="11" customWidth="1"/>
    <col min="3" max="3" width="13.83203125" style="112" customWidth="1"/>
    <col min="4" max="4" width="15.83203125" style="11" customWidth="1"/>
    <col min="5" max="9" width="15.83203125" style="112" customWidth="1"/>
    <col min="10" max="10" width="14.6640625" style="11" customWidth="1"/>
    <col min="11" max="11" width="22.83203125" style="113" customWidth="1"/>
    <col min="12" max="12" width="10.83203125" style="113" hidden="1"/>
    <col min="13" max="13" width="20.83203125" style="113" customWidth="1"/>
    <col min="14" max="19" width="15.83203125" style="113" customWidth="1"/>
    <col min="20" max="20" width="15.83203125" style="11" customWidth="1"/>
    <col min="21" max="21" width="10.83203125" style="11" hidden="1"/>
    <col min="22" max="25" width="20.83203125" style="112" customWidth="1"/>
    <col min="26" max="26" width="12.6640625" style="112" customWidth="1"/>
    <col min="27" max="27" width="58.1640625" style="112" customWidth="1"/>
    <col min="28" max="29" width="14.6640625" style="112" customWidth="1"/>
    <col min="30" max="30" width="15.6640625" style="11" customWidth="1"/>
    <col min="31" max="31" width="37.83203125" style="11" customWidth="1"/>
    <col min="32" max="16384" width="0" style="11" hidden="1"/>
  </cols>
  <sheetData>
    <row r="1" spans="1:31" ht="15" customHeight="1" x14ac:dyDescent="0.2">
      <c r="A1" s="50"/>
      <c r="B1" s="51"/>
      <c r="C1" s="52"/>
      <c r="D1" s="52"/>
      <c r="E1" s="52"/>
      <c r="F1" s="52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51"/>
      <c r="AB1" s="51"/>
      <c r="AC1" s="51"/>
      <c r="AD1" s="51"/>
      <c r="AE1" s="53"/>
    </row>
    <row r="2" spans="1:31" ht="15" customHeight="1" x14ac:dyDescent="0.2">
      <c r="A2" s="54"/>
      <c r="B2" s="55"/>
      <c r="C2" s="56"/>
      <c r="D2" s="56"/>
      <c r="E2" s="56"/>
      <c r="F2" s="56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55"/>
      <c r="AB2" s="55"/>
      <c r="AC2" s="55"/>
      <c r="AD2" s="55"/>
      <c r="AE2" s="57"/>
    </row>
    <row r="3" spans="1:31" x14ac:dyDescent="0.2">
      <c r="A3" s="54"/>
      <c r="B3" s="55"/>
      <c r="C3" s="56"/>
      <c r="D3" s="56"/>
      <c r="E3" s="56"/>
      <c r="F3" s="56"/>
      <c r="G3" s="56"/>
      <c r="H3" s="56"/>
      <c r="I3" s="56"/>
      <c r="J3" s="56"/>
      <c r="K3" s="58"/>
      <c r="L3" s="58"/>
      <c r="M3" s="58"/>
      <c r="N3" s="58"/>
      <c r="O3" s="58"/>
      <c r="P3" s="58"/>
      <c r="Q3" s="58"/>
      <c r="R3" s="58"/>
      <c r="S3" s="58"/>
      <c r="T3" s="56"/>
      <c r="U3" s="56"/>
      <c r="V3" s="56"/>
      <c r="W3" s="56"/>
      <c r="X3" s="56"/>
      <c r="Y3" s="56"/>
      <c r="Z3" s="56"/>
      <c r="AA3" s="55"/>
      <c r="AB3" s="55"/>
      <c r="AC3" s="55"/>
      <c r="AD3" s="55"/>
      <c r="AE3" s="57"/>
    </row>
    <row r="4" spans="1:31" x14ac:dyDescent="0.2">
      <c r="A4" s="54"/>
      <c r="B4" s="55"/>
      <c r="C4" s="56"/>
      <c r="D4" s="56"/>
      <c r="E4" s="56"/>
      <c r="F4" s="56"/>
      <c r="G4" s="56"/>
      <c r="H4" s="56"/>
      <c r="I4" s="56"/>
      <c r="J4" s="56"/>
      <c r="K4" s="58"/>
      <c r="L4" s="58"/>
      <c r="M4" s="58"/>
      <c r="N4" s="58"/>
      <c r="O4" s="58"/>
      <c r="P4" s="58"/>
      <c r="Q4" s="58"/>
      <c r="R4" s="58"/>
      <c r="S4" s="58"/>
      <c r="T4" s="56"/>
      <c r="U4" s="56"/>
      <c r="V4" s="56"/>
      <c r="W4" s="56"/>
      <c r="X4" s="56"/>
      <c r="Y4" s="56"/>
      <c r="Z4" s="56"/>
      <c r="AA4" s="55"/>
      <c r="AB4" s="55"/>
      <c r="AC4" s="55"/>
      <c r="AD4" s="55"/>
      <c r="AE4" s="57"/>
    </row>
    <row r="5" spans="1:31" x14ac:dyDescent="0.2">
      <c r="A5" s="54"/>
      <c r="B5" s="55"/>
      <c r="C5" s="56"/>
      <c r="D5" s="56"/>
      <c r="E5" s="56"/>
      <c r="F5" s="56"/>
      <c r="G5" s="56"/>
      <c r="H5" s="56"/>
      <c r="I5" s="56"/>
      <c r="J5" s="56"/>
      <c r="K5" s="58"/>
      <c r="L5" s="58"/>
      <c r="M5" s="58"/>
      <c r="N5" s="58"/>
      <c r="O5" s="58"/>
      <c r="P5" s="58"/>
      <c r="Q5" s="58"/>
      <c r="R5" s="58"/>
      <c r="S5" s="58"/>
      <c r="T5" s="56"/>
      <c r="U5" s="56"/>
      <c r="V5" s="56"/>
      <c r="W5" s="56"/>
      <c r="X5" s="56"/>
      <c r="Y5" s="56"/>
      <c r="Z5" s="56"/>
      <c r="AA5" s="55"/>
      <c r="AB5" s="55"/>
      <c r="AC5" s="55"/>
      <c r="AD5" s="55"/>
      <c r="AE5" s="57"/>
    </row>
    <row r="6" spans="1:31" x14ac:dyDescent="0.2">
      <c r="A6" s="55"/>
      <c r="B6" s="55"/>
      <c r="C6" s="56"/>
      <c r="D6" s="56"/>
      <c r="E6" s="56"/>
      <c r="F6" s="56"/>
      <c r="G6" s="56"/>
      <c r="H6" s="56"/>
      <c r="I6" s="56"/>
      <c r="J6" s="56"/>
      <c r="K6" s="58"/>
      <c r="L6" s="58"/>
      <c r="M6" s="58"/>
      <c r="N6" s="58"/>
      <c r="O6" s="58"/>
      <c r="P6" s="58"/>
      <c r="Q6" s="58"/>
      <c r="R6" s="58"/>
      <c r="S6" s="58"/>
      <c r="T6" s="56"/>
      <c r="U6" s="56"/>
      <c r="V6" s="56"/>
      <c r="W6" s="56"/>
      <c r="X6" s="56"/>
      <c r="Y6" s="56"/>
      <c r="Z6" s="56"/>
      <c r="AA6" s="55"/>
      <c r="AB6" s="55"/>
      <c r="AC6" s="55"/>
      <c r="AD6" s="55"/>
      <c r="AE6" s="57"/>
    </row>
    <row r="7" spans="1:31" x14ac:dyDescent="0.2">
      <c r="A7" s="55"/>
      <c r="B7" s="55"/>
      <c r="C7" s="56"/>
      <c r="D7" s="56"/>
      <c r="E7" s="56"/>
      <c r="F7" s="56"/>
      <c r="G7" s="56"/>
      <c r="H7" s="56"/>
      <c r="I7" s="56"/>
      <c r="J7" s="56"/>
      <c r="K7" s="58"/>
      <c r="L7" s="58"/>
      <c r="M7" s="58"/>
      <c r="N7" s="58"/>
      <c r="O7" s="58"/>
      <c r="P7" s="58"/>
      <c r="Q7" s="58"/>
      <c r="R7" s="58"/>
      <c r="S7" s="58"/>
      <c r="T7" s="56"/>
      <c r="U7" s="56"/>
      <c r="V7" s="56"/>
      <c r="W7" s="56"/>
      <c r="X7" s="56"/>
      <c r="Y7" s="56"/>
      <c r="Z7" s="56"/>
      <c r="AA7" s="55"/>
      <c r="AB7" s="55"/>
      <c r="AC7" s="55"/>
      <c r="AD7" s="55"/>
      <c r="AE7" s="57"/>
    </row>
    <row r="8" spans="1:31" x14ac:dyDescent="0.2">
      <c r="A8" s="55"/>
      <c r="B8" s="55"/>
      <c r="C8" s="56"/>
      <c r="D8" s="56"/>
      <c r="E8" s="56"/>
      <c r="F8" s="56"/>
      <c r="G8" s="56"/>
      <c r="H8" s="56"/>
      <c r="I8" s="56"/>
      <c r="J8" s="56"/>
      <c r="K8" s="58"/>
      <c r="L8" s="58"/>
      <c r="M8" s="58"/>
      <c r="N8" s="58"/>
      <c r="O8" s="58"/>
      <c r="P8" s="58"/>
      <c r="Q8" s="58"/>
      <c r="R8" s="58"/>
      <c r="S8" s="58"/>
      <c r="T8" s="56"/>
      <c r="U8" s="56"/>
      <c r="V8" s="56"/>
      <c r="W8" s="56"/>
      <c r="X8" s="56"/>
      <c r="Y8" s="56"/>
      <c r="Z8" s="56"/>
      <c r="AA8" s="55"/>
      <c r="AB8" s="55"/>
      <c r="AC8" s="55"/>
      <c r="AD8" s="55"/>
      <c r="AE8" s="57"/>
    </row>
    <row r="9" spans="1:31" x14ac:dyDescent="0.2">
      <c r="A9" s="55"/>
      <c r="B9" s="55"/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58"/>
      <c r="O9" s="58"/>
      <c r="P9" s="58"/>
      <c r="Q9" s="58"/>
      <c r="R9" s="58"/>
      <c r="S9" s="58"/>
      <c r="T9" s="56"/>
      <c r="U9" s="56"/>
      <c r="V9" s="56"/>
      <c r="W9" s="56"/>
      <c r="X9" s="56"/>
      <c r="Y9" s="56"/>
      <c r="Z9" s="56"/>
      <c r="AA9" s="55"/>
      <c r="AB9" s="55"/>
      <c r="AC9" s="55"/>
      <c r="AD9" s="55"/>
      <c r="AE9" s="57"/>
    </row>
    <row r="10" spans="1:31" x14ac:dyDescent="0.2">
      <c r="A10" s="55"/>
      <c r="B10" s="55"/>
      <c r="C10" s="56"/>
      <c r="D10" s="56"/>
      <c r="E10" s="56"/>
      <c r="F10" s="56"/>
      <c r="G10" s="56"/>
      <c r="H10" s="56"/>
      <c r="I10" s="56"/>
      <c r="J10" s="56"/>
      <c r="K10" s="58"/>
      <c r="L10" s="58"/>
      <c r="M10" s="58"/>
      <c r="N10" s="58"/>
      <c r="O10" s="58"/>
      <c r="P10" s="58"/>
      <c r="Q10" s="58"/>
      <c r="R10" s="58"/>
      <c r="S10" s="58"/>
      <c r="T10" s="56"/>
      <c r="U10" s="56"/>
      <c r="V10" s="56"/>
      <c r="W10" s="56"/>
      <c r="X10" s="56"/>
      <c r="Y10" s="56"/>
      <c r="Z10" s="56"/>
      <c r="AA10" s="55"/>
      <c r="AB10" s="55"/>
      <c r="AC10" s="55"/>
      <c r="AD10" s="55"/>
      <c r="AE10" s="57"/>
    </row>
    <row r="11" spans="1:31" x14ac:dyDescent="0.2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8"/>
      <c r="L11" s="58"/>
      <c r="M11" s="58"/>
      <c r="N11" s="58"/>
      <c r="O11" s="58"/>
      <c r="P11" s="58"/>
      <c r="Q11" s="58"/>
      <c r="R11" s="58"/>
      <c r="S11" s="58"/>
      <c r="T11" s="56"/>
      <c r="U11" s="56"/>
      <c r="V11" s="56"/>
      <c r="W11" s="56"/>
      <c r="X11" s="56"/>
      <c r="Y11" s="56"/>
      <c r="Z11" s="56"/>
      <c r="AA11" s="55"/>
      <c r="AB11" s="55"/>
      <c r="AC11" s="55"/>
      <c r="AD11" s="55"/>
      <c r="AE11" s="57"/>
    </row>
    <row r="12" spans="1:31" x14ac:dyDescent="0.2">
      <c r="A12" s="55"/>
      <c r="B12" s="55"/>
      <c r="C12" s="56"/>
      <c r="D12" s="56"/>
      <c r="E12" s="56"/>
      <c r="F12" s="56"/>
      <c r="G12" s="56"/>
      <c r="H12" s="56"/>
      <c r="I12" s="56"/>
      <c r="J12" s="56"/>
      <c r="K12" s="58"/>
      <c r="L12" s="58"/>
      <c r="M12" s="58"/>
      <c r="N12" s="58"/>
      <c r="O12" s="58"/>
      <c r="P12" s="58"/>
      <c r="Q12" s="58"/>
      <c r="R12" s="58"/>
      <c r="S12" s="58"/>
      <c r="T12" s="56"/>
      <c r="U12" s="56"/>
      <c r="V12" s="56"/>
      <c r="W12" s="56"/>
      <c r="X12" s="56"/>
      <c r="Y12" s="56"/>
      <c r="Z12" s="56"/>
      <c r="AA12" s="55"/>
      <c r="AB12" s="55"/>
      <c r="AC12" s="55"/>
      <c r="AD12" s="55"/>
      <c r="AE12" s="57"/>
    </row>
    <row r="13" spans="1:31" x14ac:dyDescent="0.2">
      <c r="A13" s="55"/>
      <c r="B13" s="59"/>
      <c r="C13" s="60"/>
      <c r="D13" s="60"/>
      <c r="E13" s="60"/>
      <c r="F13" s="56"/>
      <c r="G13" s="56"/>
      <c r="H13" s="56"/>
      <c r="I13" s="56"/>
      <c r="J13" s="56"/>
      <c r="K13" s="58"/>
      <c r="L13" s="58"/>
      <c r="M13" s="58"/>
      <c r="N13" s="58"/>
      <c r="O13" s="58"/>
      <c r="P13" s="58"/>
      <c r="Q13" s="58"/>
      <c r="R13" s="58"/>
      <c r="S13" s="58"/>
      <c r="T13" s="56"/>
      <c r="U13" s="56"/>
      <c r="V13" s="56"/>
      <c r="W13" s="56"/>
      <c r="X13" s="56"/>
      <c r="Y13" s="56"/>
      <c r="Z13" s="56"/>
      <c r="AA13" s="55"/>
      <c r="AB13" s="55"/>
      <c r="AC13" s="55"/>
      <c r="AD13" s="55"/>
      <c r="AE13" s="57"/>
    </row>
    <row r="14" spans="1:31" x14ac:dyDescent="0.2">
      <c r="A14" s="55"/>
      <c r="B14" s="59"/>
      <c r="C14" s="60"/>
      <c r="D14" s="60"/>
      <c r="E14" s="60"/>
      <c r="F14" s="56"/>
      <c r="G14" s="56"/>
      <c r="H14" s="56"/>
      <c r="I14" s="56"/>
      <c r="J14" s="56"/>
      <c r="K14" s="58"/>
      <c r="L14" s="58"/>
      <c r="M14" s="58"/>
      <c r="N14" s="58"/>
      <c r="O14" s="58"/>
      <c r="P14" s="58"/>
      <c r="Q14" s="58"/>
      <c r="R14" s="58"/>
      <c r="S14" s="58"/>
      <c r="T14" s="56"/>
      <c r="U14" s="56"/>
      <c r="V14" s="56"/>
      <c r="W14" s="56"/>
      <c r="X14" s="56"/>
      <c r="Y14" s="56"/>
      <c r="Z14" s="56"/>
      <c r="AA14" s="55"/>
      <c r="AB14" s="55"/>
      <c r="AC14" s="55"/>
      <c r="AD14" s="55"/>
      <c r="AE14" s="57"/>
    </row>
    <row r="15" spans="1:31" ht="19" x14ac:dyDescent="0.25">
      <c r="A15" s="55"/>
      <c r="B15" s="180" t="s">
        <v>111</v>
      </c>
      <c r="C15" s="60"/>
      <c r="D15" s="59"/>
      <c r="E15" s="60"/>
      <c r="F15" s="56"/>
      <c r="G15" s="56"/>
      <c r="H15" s="56"/>
      <c r="I15" s="56"/>
      <c r="J15" s="56"/>
      <c r="K15" s="58"/>
      <c r="L15" s="58"/>
      <c r="M15" s="58"/>
      <c r="N15" s="58"/>
      <c r="O15" s="58"/>
      <c r="P15" s="58"/>
      <c r="Q15" s="58"/>
      <c r="R15" s="58"/>
      <c r="S15" s="58"/>
      <c r="T15" s="56"/>
      <c r="U15" s="56"/>
      <c r="V15" s="56"/>
      <c r="W15" s="56"/>
      <c r="X15" s="56"/>
      <c r="Y15" s="56"/>
      <c r="Z15" s="56"/>
      <c r="AA15" s="55"/>
      <c r="AB15" s="55"/>
      <c r="AC15" s="55"/>
      <c r="AD15" s="55"/>
      <c r="AE15" s="57"/>
    </row>
    <row r="16" spans="1:31" ht="19" x14ac:dyDescent="0.25">
      <c r="A16" s="55"/>
      <c r="B16" s="150" t="s">
        <v>140</v>
      </c>
      <c r="C16" s="60"/>
      <c r="D16" s="59"/>
      <c r="E16" s="60"/>
      <c r="F16" s="56"/>
      <c r="G16" s="56"/>
      <c r="H16" s="56"/>
      <c r="I16" s="56"/>
      <c r="J16" s="56"/>
      <c r="K16" s="58"/>
      <c r="L16" s="58"/>
      <c r="M16" s="58"/>
      <c r="N16" s="58"/>
      <c r="O16" s="58"/>
      <c r="P16" s="58"/>
      <c r="Q16" s="58"/>
      <c r="R16" s="58"/>
      <c r="S16" s="58"/>
      <c r="T16" s="56"/>
      <c r="U16" s="56"/>
      <c r="V16" s="56"/>
      <c r="W16" s="56"/>
      <c r="X16" s="56"/>
      <c r="Y16" s="56"/>
      <c r="Z16" s="56"/>
      <c r="AA16" s="55"/>
      <c r="AB16" s="55"/>
      <c r="AC16" s="55"/>
      <c r="AD16" s="55"/>
      <c r="AE16" s="57"/>
    </row>
    <row r="17" spans="1:31" x14ac:dyDescent="0.2">
      <c r="A17" s="55"/>
      <c r="B17" s="40"/>
      <c r="C17" s="60"/>
      <c r="D17" s="60"/>
      <c r="E17" s="60"/>
      <c r="F17" s="56"/>
      <c r="G17" s="56"/>
      <c r="H17" s="56"/>
      <c r="I17" s="56"/>
      <c r="J17" s="56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  <c r="V17" s="56"/>
      <c r="W17" s="56"/>
      <c r="X17" s="56"/>
      <c r="Y17" s="56"/>
      <c r="Z17" s="56"/>
      <c r="AA17" s="55"/>
      <c r="AB17" s="55"/>
      <c r="AC17" s="55"/>
      <c r="AD17" s="55"/>
      <c r="AE17" s="57"/>
    </row>
    <row r="18" spans="1:31" ht="19" x14ac:dyDescent="0.25">
      <c r="A18" s="55"/>
      <c r="B18" s="150" t="s">
        <v>112</v>
      </c>
      <c r="C18" s="60"/>
      <c r="D18" s="60"/>
      <c r="E18" s="60"/>
      <c r="F18" s="56"/>
      <c r="G18" s="56"/>
      <c r="H18" s="56"/>
      <c r="I18" s="56"/>
      <c r="J18" s="56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  <c r="V18" s="56"/>
      <c r="W18" s="56"/>
      <c r="X18" s="56"/>
      <c r="Y18" s="56"/>
      <c r="Z18" s="56"/>
      <c r="AA18" s="55"/>
      <c r="AB18" s="55"/>
      <c r="AC18" s="55"/>
      <c r="AD18" s="55"/>
      <c r="AE18" s="57"/>
    </row>
    <row r="19" spans="1:31" ht="19" x14ac:dyDescent="0.25">
      <c r="A19" s="55"/>
      <c r="B19" s="150"/>
      <c r="C19" s="60"/>
      <c r="D19" s="60"/>
      <c r="E19" s="60"/>
      <c r="F19" s="56"/>
      <c r="G19" s="56"/>
      <c r="H19" s="56"/>
      <c r="I19" s="56"/>
      <c r="J19" s="56"/>
      <c r="K19" s="58"/>
      <c r="L19" s="58"/>
      <c r="M19" s="58"/>
      <c r="N19" s="58"/>
      <c r="O19" s="58"/>
      <c r="P19" s="58"/>
      <c r="Q19" s="58"/>
      <c r="R19" s="58"/>
      <c r="S19" s="58"/>
      <c r="T19" s="56"/>
      <c r="U19" s="56"/>
      <c r="V19" s="56"/>
      <c r="W19" s="56"/>
      <c r="X19" s="56"/>
      <c r="Y19" s="56"/>
      <c r="Z19" s="56"/>
      <c r="AA19" s="55"/>
      <c r="AB19" s="55"/>
      <c r="AC19" s="55"/>
      <c r="AD19" s="55"/>
      <c r="AE19" s="57"/>
    </row>
    <row r="20" spans="1:31" ht="20" thickBot="1" x14ac:dyDescent="0.3">
      <c r="A20" s="184"/>
      <c r="B20" s="185"/>
      <c r="C20" s="186"/>
      <c r="D20" s="186"/>
      <c r="E20" s="186"/>
      <c r="F20" s="187"/>
      <c r="G20" s="187"/>
      <c r="H20" s="187"/>
      <c r="I20" s="187"/>
      <c r="J20" s="187"/>
      <c r="K20" s="188"/>
      <c r="L20" s="188"/>
      <c r="M20" s="188"/>
      <c r="N20" s="188"/>
      <c r="O20" s="188"/>
      <c r="P20" s="188"/>
      <c r="Q20" s="188"/>
      <c r="R20" s="188"/>
      <c r="S20" s="188"/>
      <c r="T20" s="187"/>
      <c r="U20" s="187"/>
      <c r="V20" s="187"/>
      <c r="W20" s="187"/>
      <c r="X20" s="187"/>
      <c r="Y20" s="187"/>
      <c r="Z20" s="187"/>
      <c r="AA20" s="184"/>
      <c r="AB20" s="184"/>
      <c r="AC20" s="184"/>
      <c r="AD20" s="184"/>
      <c r="AE20" s="189"/>
    </row>
    <row r="21" spans="1:31" x14ac:dyDescent="0.2">
      <c r="A21" s="54"/>
      <c r="B21" s="59"/>
      <c r="C21" s="60"/>
      <c r="D21" s="60"/>
      <c r="E21" s="60"/>
      <c r="F21" s="56"/>
      <c r="G21" s="56"/>
      <c r="H21" s="56"/>
      <c r="I21" s="56"/>
      <c r="J21" s="56"/>
      <c r="K21" s="58"/>
      <c r="L21" s="58"/>
      <c r="M21" s="58"/>
      <c r="N21" s="58"/>
      <c r="O21" s="58"/>
      <c r="P21" s="58"/>
      <c r="Q21" s="58"/>
      <c r="R21" s="58"/>
      <c r="S21" s="58"/>
      <c r="T21" s="56"/>
      <c r="U21" s="56"/>
      <c r="V21" s="56"/>
      <c r="W21" s="56"/>
      <c r="X21" s="56"/>
      <c r="Y21" s="56"/>
      <c r="Z21" s="56"/>
      <c r="AA21" s="55"/>
      <c r="AB21" s="55"/>
      <c r="AC21" s="55"/>
      <c r="AD21" s="55"/>
      <c r="AE21" s="57"/>
    </row>
    <row r="22" spans="1:31" ht="19" x14ac:dyDescent="0.25">
      <c r="A22" s="54"/>
      <c r="B22" s="180" t="s">
        <v>115</v>
      </c>
      <c r="C22" s="60"/>
      <c r="D22" s="60"/>
      <c r="E22" s="60"/>
      <c r="F22" s="60"/>
      <c r="G22" s="56"/>
      <c r="H22" s="56"/>
      <c r="I22" s="56"/>
      <c r="J22" s="56"/>
      <c r="K22" s="58"/>
      <c r="L22" s="58"/>
      <c r="M22" s="58"/>
      <c r="N22" s="58"/>
      <c r="O22" s="58"/>
      <c r="P22" s="58"/>
      <c r="Q22" s="58"/>
      <c r="R22" s="58"/>
      <c r="S22" s="58"/>
      <c r="T22" s="56"/>
      <c r="U22" s="56"/>
      <c r="V22" s="56"/>
      <c r="W22" s="56"/>
      <c r="X22" s="56"/>
      <c r="Y22" s="56"/>
      <c r="Z22" s="56"/>
      <c r="AA22" s="55"/>
      <c r="AB22" s="55"/>
      <c r="AC22" s="55"/>
      <c r="AD22" s="55"/>
      <c r="AE22" s="57"/>
    </row>
    <row r="23" spans="1:31" ht="19" x14ac:dyDescent="0.25">
      <c r="A23" s="54"/>
      <c r="B23" s="181" t="s">
        <v>116</v>
      </c>
      <c r="C23" s="60"/>
      <c r="D23" s="60"/>
      <c r="E23" s="60"/>
      <c r="F23" s="56"/>
      <c r="G23" s="56"/>
      <c r="H23" s="56"/>
      <c r="I23" s="56"/>
      <c r="J23" s="56"/>
      <c r="K23" s="58"/>
      <c r="L23" s="58"/>
      <c r="M23" s="58"/>
      <c r="N23" s="58"/>
      <c r="O23" s="58"/>
      <c r="P23" s="58"/>
      <c r="Q23" s="58"/>
      <c r="R23" s="58"/>
      <c r="S23" s="58"/>
      <c r="T23" s="56"/>
      <c r="U23" s="56"/>
      <c r="V23" s="56"/>
      <c r="W23" s="56"/>
      <c r="X23" s="56"/>
      <c r="Y23" s="56"/>
      <c r="Z23" s="56"/>
      <c r="AA23" s="55"/>
      <c r="AB23" s="55"/>
      <c r="AC23" s="55"/>
      <c r="AD23" s="55"/>
      <c r="AE23" s="57"/>
    </row>
    <row r="24" spans="1:31" ht="19" x14ac:dyDescent="0.25">
      <c r="A24" s="54"/>
      <c r="B24" s="182" t="s">
        <v>113</v>
      </c>
      <c r="C24" s="60"/>
      <c r="D24" s="60"/>
      <c r="E24" s="60"/>
      <c r="F24" s="56"/>
      <c r="G24" s="56"/>
      <c r="H24" s="56"/>
      <c r="I24" s="56"/>
      <c r="J24" s="56"/>
      <c r="K24" s="58"/>
      <c r="L24" s="58"/>
      <c r="M24" s="58"/>
      <c r="N24" s="58"/>
      <c r="O24" s="58"/>
      <c r="P24" s="58"/>
      <c r="Q24" s="58"/>
      <c r="R24" s="58"/>
      <c r="S24" s="58"/>
      <c r="T24" s="56"/>
      <c r="U24" s="56"/>
      <c r="V24" s="56"/>
      <c r="W24" s="56"/>
      <c r="X24" s="56"/>
      <c r="Y24" s="56"/>
      <c r="Z24" s="56"/>
      <c r="AA24" s="55"/>
      <c r="AB24" s="55"/>
      <c r="AC24" s="55"/>
      <c r="AD24" s="55"/>
      <c r="AE24" s="57"/>
    </row>
    <row r="25" spans="1:31" ht="19" x14ac:dyDescent="0.25">
      <c r="A25" s="54"/>
      <c r="B25" s="183" t="s">
        <v>114</v>
      </c>
      <c r="C25" s="60"/>
      <c r="D25" s="60"/>
      <c r="E25" s="60"/>
      <c r="F25" s="56"/>
      <c r="G25" s="56"/>
      <c r="H25" s="56"/>
      <c r="I25" s="56"/>
      <c r="J25" s="56"/>
      <c r="K25" s="58"/>
      <c r="L25" s="58"/>
      <c r="M25" s="58"/>
      <c r="N25" s="58"/>
      <c r="O25" s="58"/>
      <c r="P25" s="58"/>
      <c r="Q25" s="58"/>
      <c r="R25" s="58"/>
      <c r="S25" s="58"/>
      <c r="T25" s="56"/>
      <c r="U25" s="56"/>
      <c r="V25" s="56"/>
      <c r="W25" s="56"/>
      <c r="X25" s="56"/>
      <c r="Y25" s="56"/>
      <c r="Z25" s="56"/>
      <c r="AA25" s="55"/>
      <c r="AB25" s="55"/>
      <c r="AC25" s="55"/>
      <c r="AD25" s="55"/>
      <c r="AE25" s="57"/>
    </row>
    <row r="26" spans="1:31" ht="16" thickBot="1" x14ac:dyDescent="0.25">
      <c r="A26" s="190"/>
      <c r="B26" s="184"/>
      <c r="C26" s="187"/>
      <c r="D26" s="187"/>
      <c r="E26" s="187"/>
      <c r="F26" s="187"/>
      <c r="G26" s="187"/>
      <c r="H26" s="187"/>
      <c r="I26" s="187"/>
      <c r="J26" s="187"/>
      <c r="K26" s="188"/>
      <c r="L26" s="188"/>
      <c r="M26" s="188"/>
      <c r="N26" s="188"/>
      <c r="O26" s="188"/>
      <c r="P26" s="188"/>
      <c r="Q26" s="188"/>
      <c r="R26" s="188"/>
      <c r="S26" s="188"/>
      <c r="T26" s="187"/>
      <c r="U26" s="187"/>
      <c r="V26" s="187"/>
      <c r="W26" s="187"/>
      <c r="X26" s="187"/>
      <c r="Y26" s="187"/>
      <c r="Z26" s="187"/>
      <c r="AA26" s="184"/>
      <c r="AB26" s="184"/>
      <c r="AC26" s="184"/>
      <c r="AD26" s="184"/>
      <c r="AE26" s="189"/>
    </row>
  </sheetData>
  <sheetProtection algorithmName="SHA-512" hashValue="elmEVPWmDx7+vpXM16ZIKpETJH+fBXyC7b9jJKifpDjE+VBqqMG6K3D28V6TqpX+fiSvsjQr3d1571q0pyygqQ==" saltValue="5e4DdBueIpipAIHkntc1GQ==" spinCount="100000" sheet="1" objects="1" scenarios="1"/>
  <mergeCells count="1">
    <mergeCell ref="G1:Z2"/>
  </mergeCells>
  <phoneticPr fontId="1" type="noConversion"/>
  <hyperlinks>
    <hyperlink ref="B25" r:id="rId1" xr:uid="{7410F9A4-EA86-FC42-BE94-7D19BF7A96D2}"/>
    <hyperlink ref="B18" r:id="rId2" xr:uid="{6FC87556-D4D1-3549-9D46-35087EC005A7}"/>
    <hyperlink ref="B16" r:id="rId3" xr:uid="{1C2BF40C-246D-5541-A7E0-A6815DB4DFA5}"/>
  </hyperlinks>
  <pageMargins left="0.7" right="0.7" top="0.78740157499999996" bottom="0.78740157499999996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B6B0-4BDF-4C91-8EEF-CEDDE6CE01C5}">
  <dimension ref="A2:U107"/>
  <sheetViews>
    <sheetView zoomScale="120" zoomScaleNormal="120" workbookViewId="0">
      <selection activeCell="C2" sqref="C2:H2"/>
    </sheetView>
  </sheetViews>
  <sheetFormatPr baseColWidth="10" defaultColWidth="20.83203125" defaultRowHeight="15" x14ac:dyDescent="0.2"/>
  <cols>
    <col min="1" max="2" width="5.83203125" customWidth="1"/>
    <col min="9" max="10" width="5.83203125" customWidth="1"/>
    <col min="11" max="11" width="20.83203125" customWidth="1"/>
    <col min="12" max="13" width="30.83203125" customWidth="1"/>
    <col min="16" max="17" width="5.83203125" customWidth="1"/>
    <col min="18" max="19" width="15.83203125" customWidth="1"/>
    <col min="20" max="20" width="5.83203125" customWidth="1"/>
  </cols>
  <sheetData>
    <row r="2" spans="1:20" x14ac:dyDescent="0.2">
      <c r="A2" s="10"/>
      <c r="B2" s="19"/>
      <c r="C2" s="221" t="s">
        <v>50</v>
      </c>
      <c r="D2" s="222"/>
      <c r="E2" s="222"/>
      <c r="F2" s="222"/>
      <c r="G2" s="222"/>
      <c r="H2" s="222"/>
      <c r="I2" s="35"/>
      <c r="J2" s="34"/>
      <c r="K2" s="223" t="s">
        <v>51</v>
      </c>
      <c r="L2" s="223"/>
      <c r="M2" s="223"/>
      <c r="N2" s="223"/>
      <c r="O2" s="223"/>
      <c r="P2" s="36"/>
      <c r="Q2" s="37"/>
      <c r="R2" s="219" t="s">
        <v>84</v>
      </c>
      <c r="S2" s="220"/>
      <c r="T2" s="38"/>
    </row>
    <row r="3" spans="1:20" x14ac:dyDescent="0.2">
      <c r="A3" s="10"/>
      <c r="I3" s="10"/>
      <c r="P3" s="10"/>
      <c r="T3" s="10"/>
    </row>
    <row r="4" spans="1:20" x14ac:dyDescent="0.2">
      <c r="A4" s="10"/>
      <c r="I4" s="10"/>
      <c r="P4" s="10"/>
      <c r="T4" s="10"/>
    </row>
    <row r="5" spans="1:20" x14ac:dyDescent="0.2">
      <c r="A5" s="10"/>
      <c r="I5" s="10"/>
      <c r="P5" s="10"/>
      <c r="T5" s="10"/>
    </row>
    <row r="6" spans="1:20" x14ac:dyDescent="0.2">
      <c r="A6" s="10"/>
      <c r="I6" s="10"/>
      <c r="P6" s="10"/>
      <c r="T6" s="10"/>
    </row>
    <row r="7" spans="1:20" x14ac:dyDescent="0.2">
      <c r="A7" s="10"/>
      <c r="C7" t="s">
        <v>9</v>
      </c>
      <c r="D7" t="s">
        <v>46</v>
      </c>
      <c r="E7" t="s">
        <v>47</v>
      </c>
      <c r="F7" t="s">
        <v>48</v>
      </c>
      <c r="G7" t="s">
        <v>49</v>
      </c>
      <c r="H7" t="s">
        <v>8</v>
      </c>
      <c r="I7" s="10"/>
      <c r="K7" t="s">
        <v>85</v>
      </c>
      <c r="L7" s="18" t="s">
        <v>64</v>
      </c>
      <c r="N7" t="s">
        <v>68</v>
      </c>
      <c r="O7" t="s">
        <v>75</v>
      </c>
      <c r="P7" s="10"/>
      <c r="R7" t="s">
        <v>32</v>
      </c>
      <c r="S7" t="s">
        <v>11</v>
      </c>
      <c r="T7" s="10"/>
    </row>
    <row r="8" spans="1:20" x14ac:dyDescent="0.2">
      <c r="A8" s="10"/>
      <c r="C8" t="s">
        <v>5</v>
      </c>
      <c r="D8" s="1">
        <v>500</v>
      </c>
      <c r="E8">
        <v>100</v>
      </c>
      <c r="F8">
        <v>300</v>
      </c>
      <c r="G8">
        <v>425</v>
      </c>
      <c r="H8">
        <v>2</v>
      </c>
      <c r="I8" s="10"/>
      <c r="K8" t="s">
        <v>23</v>
      </c>
      <c r="L8" s="18" t="s">
        <v>67</v>
      </c>
      <c r="N8">
        <v>2200</v>
      </c>
      <c r="O8" t="s">
        <v>73</v>
      </c>
      <c r="P8" s="10"/>
      <c r="R8">
        <v>1</v>
      </c>
      <c r="S8" t="s">
        <v>90</v>
      </c>
      <c r="T8" s="10"/>
    </row>
    <row r="9" spans="1:20" ht="16" x14ac:dyDescent="0.2">
      <c r="A9" s="10"/>
      <c r="C9" t="s">
        <v>6</v>
      </c>
      <c r="D9" s="1">
        <v>600</v>
      </c>
      <c r="E9">
        <v>200</v>
      </c>
      <c r="F9">
        <v>400</v>
      </c>
      <c r="G9">
        <v>500</v>
      </c>
      <c r="H9">
        <v>4</v>
      </c>
      <c r="I9" s="10"/>
      <c r="K9" t="s">
        <v>24</v>
      </c>
      <c r="L9" s="20" t="s">
        <v>70</v>
      </c>
      <c r="N9">
        <v>2500</v>
      </c>
      <c r="O9" t="s">
        <v>74</v>
      </c>
      <c r="P9" s="10"/>
      <c r="R9">
        <f>R8+1</f>
        <v>2</v>
      </c>
      <c r="S9" t="s">
        <v>18</v>
      </c>
      <c r="T9" s="10"/>
    </row>
    <row r="10" spans="1:20" x14ac:dyDescent="0.2">
      <c r="A10" s="10"/>
      <c r="D10" s="1">
        <v>700</v>
      </c>
      <c r="E10">
        <v>300</v>
      </c>
      <c r="F10">
        <v>500</v>
      </c>
      <c r="G10">
        <v>600</v>
      </c>
      <c r="H10">
        <v>6</v>
      </c>
      <c r="I10" s="10"/>
      <c r="L10" s="18" t="s">
        <v>69</v>
      </c>
      <c r="O10" t="s">
        <v>76</v>
      </c>
      <c r="P10" s="10"/>
      <c r="R10">
        <f t="shared" ref="R10:R73" si="0">R9+1</f>
        <v>3</v>
      </c>
      <c r="T10" s="10"/>
    </row>
    <row r="11" spans="1:20" x14ac:dyDescent="0.2">
      <c r="A11" s="10"/>
      <c r="D11" s="1">
        <v>800</v>
      </c>
      <c r="E11">
        <v>400</v>
      </c>
      <c r="F11">
        <v>600</v>
      </c>
      <c r="G11">
        <v>700</v>
      </c>
      <c r="I11" s="10"/>
      <c r="L11" s="18" t="s">
        <v>71</v>
      </c>
      <c r="P11" s="10"/>
      <c r="R11">
        <f t="shared" si="0"/>
        <v>4</v>
      </c>
      <c r="T11" s="10"/>
    </row>
    <row r="12" spans="1:20" x14ac:dyDescent="0.2">
      <c r="A12" s="10"/>
      <c r="D12" s="1">
        <v>900</v>
      </c>
      <c r="E12">
        <v>500</v>
      </c>
      <c r="F12">
        <f t="shared" ref="F12" si="1">F11+100</f>
        <v>700</v>
      </c>
      <c r="G12">
        <v>800</v>
      </c>
      <c r="I12" s="10"/>
      <c r="L12" s="18" t="s">
        <v>72</v>
      </c>
      <c r="P12" s="10"/>
      <c r="R12">
        <f t="shared" si="0"/>
        <v>5</v>
      </c>
      <c r="T12" s="10"/>
    </row>
    <row r="13" spans="1:20" x14ac:dyDescent="0.2">
      <c r="A13" s="10"/>
      <c r="D13" s="1">
        <v>1000</v>
      </c>
      <c r="E13">
        <v>600</v>
      </c>
      <c r="F13">
        <v>800</v>
      </c>
      <c r="I13" s="10"/>
      <c r="P13" s="10"/>
      <c r="R13">
        <f t="shared" si="0"/>
        <v>6</v>
      </c>
      <c r="T13" s="10"/>
    </row>
    <row r="14" spans="1:20" x14ac:dyDescent="0.2">
      <c r="A14" s="10"/>
      <c r="D14" s="1">
        <v>1100</v>
      </c>
      <c r="E14">
        <v>700</v>
      </c>
      <c r="F14">
        <v>900</v>
      </c>
      <c r="I14" s="10"/>
      <c r="L14" t="s">
        <v>21</v>
      </c>
      <c r="P14" s="10"/>
      <c r="R14">
        <f t="shared" si="0"/>
        <v>7</v>
      </c>
      <c r="T14" s="10"/>
    </row>
    <row r="15" spans="1:20" x14ac:dyDescent="0.2">
      <c r="A15" s="10"/>
      <c r="C15" s="1"/>
      <c r="D15" s="1">
        <v>1200</v>
      </c>
      <c r="E15">
        <v>800</v>
      </c>
      <c r="F15">
        <v>1000</v>
      </c>
      <c r="I15" s="10"/>
      <c r="L15" t="s">
        <v>143</v>
      </c>
      <c r="P15" s="10"/>
      <c r="R15">
        <f t="shared" si="0"/>
        <v>8</v>
      </c>
      <c r="T15" s="10"/>
    </row>
    <row r="16" spans="1:20" x14ac:dyDescent="0.2">
      <c r="A16" s="10"/>
      <c r="C16" s="1"/>
      <c r="D16" s="1">
        <v>1300</v>
      </c>
      <c r="E16">
        <v>900</v>
      </c>
      <c r="F16">
        <v>1100</v>
      </c>
      <c r="I16" s="10"/>
      <c r="L16" t="s">
        <v>144</v>
      </c>
      <c r="P16" s="10"/>
      <c r="R16">
        <f t="shared" si="0"/>
        <v>9</v>
      </c>
      <c r="T16" s="10"/>
    </row>
    <row r="17" spans="1:20" x14ac:dyDescent="0.2">
      <c r="A17" s="10"/>
      <c r="C17" s="1"/>
      <c r="D17" s="1">
        <v>1400</v>
      </c>
      <c r="E17">
        <v>1000</v>
      </c>
      <c r="F17">
        <v>1200</v>
      </c>
      <c r="I17" s="10"/>
      <c r="P17" s="10"/>
      <c r="R17">
        <f t="shared" si="0"/>
        <v>10</v>
      </c>
      <c r="T17" s="10"/>
    </row>
    <row r="18" spans="1:20" ht="16" thickBot="1" x14ac:dyDescent="0.25">
      <c r="A18" s="10"/>
      <c r="C18" s="1"/>
      <c r="D18" s="1">
        <v>1500</v>
      </c>
      <c r="E18">
        <v>1100</v>
      </c>
      <c r="I18" s="10"/>
      <c r="L18" s="224"/>
      <c r="M18" s="224"/>
      <c r="P18" s="10"/>
      <c r="R18">
        <f t="shared" si="0"/>
        <v>11</v>
      </c>
      <c r="T18" s="10"/>
    </row>
    <row r="19" spans="1:20" x14ac:dyDescent="0.2">
      <c r="A19" s="10"/>
      <c r="C19" s="1"/>
      <c r="D19" s="1">
        <v>1600</v>
      </c>
      <c r="E19">
        <v>1200</v>
      </c>
      <c r="I19" s="10"/>
      <c r="P19" s="10"/>
      <c r="R19">
        <f t="shared" si="0"/>
        <v>12</v>
      </c>
      <c r="T19" s="10"/>
    </row>
    <row r="20" spans="1:20" x14ac:dyDescent="0.2">
      <c r="A20" s="10"/>
      <c r="C20" s="1"/>
      <c r="D20" s="1">
        <v>1700</v>
      </c>
      <c r="E20">
        <v>1300</v>
      </c>
      <c r="I20" s="10"/>
      <c r="P20" s="10"/>
      <c r="R20">
        <f t="shared" si="0"/>
        <v>13</v>
      </c>
      <c r="T20" s="10"/>
    </row>
    <row r="21" spans="1:20" x14ac:dyDescent="0.2">
      <c r="A21" s="10"/>
      <c r="C21" s="1"/>
      <c r="D21" s="1">
        <v>1800</v>
      </c>
      <c r="E21">
        <v>1400</v>
      </c>
      <c r="I21" s="10"/>
      <c r="L21" s="18" t="s">
        <v>63</v>
      </c>
      <c r="P21" s="10"/>
      <c r="R21">
        <f t="shared" si="0"/>
        <v>14</v>
      </c>
      <c r="T21" s="10"/>
    </row>
    <row r="22" spans="1:20" x14ac:dyDescent="0.2">
      <c r="A22" s="10"/>
      <c r="C22" s="1"/>
      <c r="D22" s="1">
        <v>1900</v>
      </c>
      <c r="E22">
        <v>1500</v>
      </c>
      <c r="I22" s="10"/>
      <c r="L22" s="18" t="s">
        <v>65</v>
      </c>
      <c r="P22" s="10"/>
      <c r="R22">
        <f t="shared" si="0"/>
        <v>15</v>
      </c>
      <c r="T22" s="10"/>
    </row>
    <row r="23" spans="1:20" x14ac:dyDescent="0.2">
      <c r="A23" s="10"/>
      <c r="C23" s="1"/>
      <c r="D23" s="1">
        <v>2000</v>
      </c>
      <c r="E23">
        <v>1600</v>
      </c>
      <c r="I23" s="10"/>
      <c r="L23" s="18" t="s">
        <v>66</v>
      </c>
      <c r="P23" s="10"/>
      <c r="R23">
        <f t="shared" si="0"/>
        <v>16</v>
      </c>
      <c r="T23" s="10"/>
    </row>
    <row r="24" spans="1:20" x14ac:dyDescent="0.2">
      <c r="A24" s="10"/>
      <c r="C24" s="1"/>
      <c r="D24" s="1">
        <v>2100</v>
      </c>
      <c r="E24">
        <v>1700</v>
      </c>
      <c r="I24" s="10"/>
      <c r="L24" s="233" t="s">
        <v>151</v>
      </c>
      <c r="P24" s="10"/>
      <c r="R24">
        <f t="shared" si="0"/>
        <v>17</v>
      </c>
      <c r="T24" s="10"/>
    </row>
    <row r="25" spans="1:20" x14ac:dyDescent="0.2">
      <c r="A25" s="10"/>
      <c r="C25" s="1"/>
      <c r="D25" s="1">
        <v>2200</v>
      </c>
      <c r="I25" s="10"/>
      <c r="P25" s="10"/>
      <c r="R25">
        <f t="shared" si="0"/>
        <v>18</v>
      </c>
      <c r="T25" s="10"/>
    </row>
    <row r="26" spans="1:20" x14ac:dyDescent="0.2">
      <c r="A26" s="10"/>
      <c r="C26" s="1"/>
      <c r="D26" s="1">
        <v>2300</v>
      </c>
      <c r="I26" s="10"/>
      <c r="L26" s="234" t="s">
        <v>152</v>
      </c>
      <c r="P26" s="10"/>
      <c r="R26">
        <f t="shared" si="0"/>
        <v>19</v>
      </c>
      <c r="T26" s="10"/>
    </row>
    <row r="27" spans="1:20" x14ac:dyDescent="0.2">
      <c r="A27" s="10"/>
      <c r="C27" s="1"/>
      <c r="D27" s="1">
        <v>2400</v>
      </c>
      <c r="I27" s="10"/>
      <c r="L27" t="s">
        <v>144</v>
      </c>
      <c r="P27" s="10"/>
      <c r="R27">
        <f t="shared" si="0"/>
        <v>20</v>
      </c>
      <c r="T27" s="10"/>
    </row>
    <row r="28" spans="1:20" x14ac:dyDescent="0.2">
      <c r="A28" s="10"/>
      <c r="C28" s="1"/>
      <c r="D28" s="1">
        <v>2500</v>
      </c>
      <c r="I28" s="10"/>
      <c r="P28" s="10"/>
      <c r="R28">
        <f t="shared" si="0"/>
        <v>21</v>
      </c>
      <c r="T28" s="10"/>
    </row>
    <row r="29" spans="1:20" x14ac:dyDescent="0.2">
      <c r="A29" s="10"/>
      <c r="C29" s="1"/>
      <c r="D29" s="17">
        <v>3000</v>
      </c>
      <c r="I29" s="10"/>
      <c r="L29" s="234" t="s">
        <v>153</v>
      </c>
      <c r="P29" s="10"/>
      <c r="R29">
        <f t="shared" si="0"/>
        <v>22</v>
      </c>
      <c r="T29" s="10"/>
    </row>
    <row r="30" spans="1:20" x14ac:dyDescent="0.2">
      <c r="A30" s="10"/>
      <c r="C30" s="1"/>
      <c r="D30" s="17">
        <v>3500</v>
      </c>
      <c r="I30" s="10"/>
      <c r="L30" t="s">
        <v>144</v>
      </c>
      <c r="P30" s="10"/>
      <c r="R30">
        <f t="shared" si="0"/>
        <v>23</v>
      </c>
      <c r="T30" s="10"/>
    </row>
    <row r="31" spans="1:20" x14ac:dyDescent="0.2">
      <c r="A31" s="10"/>
      <c r="C31" s="1"/>
      <c r="D31" s="17">
        <v>4000</v>
      </c>
      <c r="I31" s="10"/>
      <c r="P31" s="10"/>
      <c r="R31">
        <f t="shared" si="0"/>
        <v>24</v>
      </c>
      <c r="T31" s="10"/>
    </row>
    <row r="32" spans="1:20" x14ac:dyDescent="0.2">
      <c r="A32" s="10"/>
      <c r="C32" s="1"/>
      <c r="D32" s="17">
        <v>4500</v>
      </c>
      <c r="I32" s="10"/>
      <c r="L32" s="234"/>
      <c r="P32" s="10"/>
      <c r="R32">
        <f t="shared" si="0"/>
        <v>25</v>
      </c>
      <c r="T32" s="10"/>
    </row>
    <row r="33" spans="1:21" x14ac:dyDescent="0.2">
      <c r="A33" s="10"/>
      <c r="C33" s="1"/>
      <c r="D33" s="17">
        <v>5000</v>
      </c>
      <c r="I33" s="10"/>
      <c r="L33" t="s">
        <v>156</v>
      </c>
      <c r="P33" s="10"/>
      <c r="R33">
        <f t="shared" si="0"/>
        <v>26</v>
      </c>
      <c r="T33" s="10"/>
    </row>
    <row r="34" spans="1:21" x14ac:dyDescent="0.2">
      <c r="A34" s="10"/>
      <c r="C34" s="1"/>
      <c r="I34" s="10"/>
      <c r="P34" s="10"/>
      <c r="R34">
        <f t="shared" si="0"/>
        <v>27</v>
      </c>
      <c r="T34" s="10"/>
    </row>
    <row r="35" spans="1:21" x14ac:dyDescent="0.2">
      <c r="A35" s="10"/>
      <c r="C35" s="1"/>
      <c r="I35" s="10"/>
      <c r="P35" s="10"/>
      <c r="R35">
        <f t="shared" si="0"/>
        <v>28</v>
      </c>
      <c r="T35" s="10"/>
    </row>
    <row r="36" spans="1:21" ht="16" thickBot="1" x14ac:dyDescent="0.25">
      <c r="A36" s="10"/>
      <c r="C36" s="17"/>
      <c r="I36" s="10"/>
      <c r="L36" s="224"/>
      <c r="M36" s="224"/>
      <c r="P36" s="10"/>
      <c r="R36">
        <f t="shared" si="0"/>
        <v>29</v>
      </c>
      <c r="T36" s="10"/>
    </row>
    <row r="37" spans="1:21" x14ac:dyDescent="0.2">
      <c r="A37" s="10"/>
      <c r="C37" s="17"/>
      <c r="I37" s="10"/>
      <c r="P37" s="10"/>
      <c r="R37">
        <f t="shared" si="0"/>
        <v>30</v>
      </c>
      <c r="T37" s="10"/>
    </row>
    <row r="38" spans="1:21" x14ac:dyDescent="0.2">
      <c r="A38" s="10"/>
      <c r="C38" s="17"/>
      <c r="I38" s="10"/>
      <c r="P38" s="10"/>
      <c r="R38">
        <f t="shared" si="0"/>
        <v>31</v>
      </c>
      <c r="T38" s="10"/>
    </row>
    <row r="39" spans="1:21" x14ac:dyDescent="0.2">
      <c r="A39" s="10"/>
      <c r="C39" s="17"/>
      <c r="I39" s="10"/>
      <c r="L39" s="18" t="s">
        <v>65</v>
      </c>
      <c r="M39" t="s">
        <v>154</v>
      </c>
      <c r="P39" s="10"/>
      <c r="R39">
        <f t="shared" si="0"/>
        <v>32</v>
      </c>
      <c r="T39" s="10"/>
    </row>
    <row r="40" spans="1:21" x14ac:dyDescent="0.2">
      <c r="A40" s="10"/>
      <c r="C40" s="17"/>
      <c r="I40" s="10"/>
      <c r="L40" s="18" t="s">
        <v>66</v>
      </c>
      <c r="M40" t="s">
        <v>154</v>
      </c>
      <c r="P40" s="10"/>
      <c r="R40">
        <f t="shared" si="0"/>
        <v>33</v>
      </c>
      <c r="T40" s="10"/>
    </row>
    <row r="41" spans="1:21" x14ac:dyDescent="0.2">
      <c r="A41" s="10"/>
      <c r="B41" s="236"/>
      <c r="I41" s="10"/>
      <c r="J41" s="236"/>
      <c r="P41" s="10"/>
      <c r="Q41" s="236"/>
      <c r="R41">
        <f t="shared" si="0"/>
        <v>34</v>
      </c>
      <c r="T41" s="10"/>
      <c r="U41" s="236"/>
    </row>
    <row r="42" spans="1:21" x14ac:dyDescent="0.2">
      <c r="A42" s="10"/>
      <c r="B42" s="236"/>
      <c r="I42" s="10"/>
      <c r="J42" s="236"/>
      <c r="L42" s="234" t="s">
        <v>155</v>
      </c>
      <c r="P42" s="10"/>
      <c r="Q42" s="236"/>
      <c r="R42">
        <f t="shared" si="0"/>
        <v>35</v>
      </c>
      <c r="T42" s="10"/>
      <c r="U42" s="236"/>
    </row>
    <row r="43" spans="1:21" x14ac:dyDescent="0.2">
      <c r="A43" s="10"/>
      <c r="B43" s="236"/>
      <c r="I43" s="10"/>
      <c r="J43" s="236"/>
      <c r="L43" t="s">
        <v>143</v>
      </c>
      <c r="P43" s="10"/>
      <c r="Q43" s="236"/>
      <c r="R43">
        <f t="shared" si="0"/>
        <v>36</v>
      </c>
      <c r="T43" s="10"/>
      <c r="U43" s="236"/>
    </row>
    <row r="44" spans="1:21" x14ac:dyDescent="0.2">
      <c r="A44" s="10"/>
      <c r="B44" s="236"/>
      <c r="I44" s="10"/>
      <c r="J44" s="236"/>
      <c r="P44" s="10"/>
      <c r="Q44" s="236"/>
      <c r="R44">
        <f t="shared" si="0"/>
        <v>37</v>
      </c>
      <c r="T44" s="10"/>
      <c r="U44" s="236"/>
    </row>
    <row r="45" spans="1:21" x14ac:dyDescent="0.2">
      <c r="R45">
        <f t="shared" si="0"/>
        <v>38</v>
      </c>
    </row>
    <row r="46" spans="1:21" x14ac:dyDescent="0.2">
      <c r="R46">
        <f t="shared" si="0"/>
        <v>39</v>
      </c>
    </row>
    <row r="47" spans="1:21" x14ac:dyDescent="0.2">
      <c r="R47">
        <f t="shared" si="0"/>
        <v>40</v>
      </c>
    </row>
    <row r="48" spans="1:21" x14ac:dyDescent="0.2">
      <c r="R48">
        <f t="shared" si="0"/>
        <v>41</v>
      </c>
    </row>
    <row r="49" spans="18:18" x14ac:dyDescent="0.2">
      <c r="R49">
        <f t="shared" si="0"/>
        <v>42</v>
      </c>
    </row>
    <row r="50" spans="18:18" x14ac:dyDescent="0.2">
      <c r="R50">
        <f t="shared" si="0"/>
        <v>43</v>
      </c>
    </row>
    <row r="51" spans="18:18" x14ac:dyDescent="0.2">
      <c r="R51">
        <f t="shared" si="0"/>
        <v>44</v>
      </c>
    </row>
    <row r="52" spans="18:18" x14ac:dyDescent="0.2">
      <c r="R52">
        <f t="shared" si="0"/>
        <v>45</v>
      </c>
    </row>
    <row r="53" spans="18:18" x14ac:dyDescent="0.2">
      <c r="R53">
        <f t="shared" si="0"/>
        <v>46</v>
      </c>
    </row>
    <row r="54" spans="18:18" x14ac:dyDescent="0.2">
      <c r="R54">
        <f t="shared" si="0"/>
        <v>47</v>
      </c>
    </row>
    <row r="55" spans="18:18" x14ac:dyDescent="0.2">
      <c r="R55">
        <f t="shared" si="0"/>
        <v>48</v>
      </c>
    </row>
    <row r="56" spans="18:18" x14ac:dyDescent="0.2">
      <c r="R56">
        <f t="shared" si="0"/>
        <v>49</v>
      </c>
    </row>
    <row r="57" spans="18:18" x14ac:dyDescent="0.2">
      <c r="R57">
        <f t="shared" si="0"/>
        <v>50</v>
      </c>
    </row>
    <row r="58" spans="18:18" x14ac:dyDescent="0.2">
      <c r="R58">
        <f t="shared" si="0"/>
        <v>51</v>
      </c>
    </row>
    <row r="59" spans="18:18" x14ac:dyDescent="0.2">
      <c r="R59">
        <f t="shared" si="0"/>
        <v>52</v>
      </c>
    </row>
    <row r="60" spans="18:18" x14ac:dyDescent="0.2">
      <c r="R60">
        <f t="shared" si="0"/>
        <v>53</v>
      </c>
    </row>
    <row r="61" spans="18:18" x14ac:dyDescent="0.2">
      <c r="R61">
        <f t="shared" si="0"/>
        <v>54</v>
      </c>
    </row>
    <row r="62" spans="18:18" x14ac:dyDescent="0.2">
      <c r="R62">
        <f t="shared" si="0"/>
        <v>55</v>
      </c>
    </row>
    <row r="63" spans="18:18" x14ac:dyDescent="0.2">
      <c r="R63">
        <f t="shared" si="0"/>
        <v>56</v>
      </c>
    </row>
    <row r="64" spans="18:18" x14ac:dyDescent="0.2">
      <c r="R64">
        <f t="shared" si="0"/>
        <v>57</v>
      </c>
    </row>
    <row r="65" spans="18:18" x14ac:dyDescent="0.2">
      <c r="R65">
        <f t="shared" si="0"/>
        <v>58</v>
      </c>
    </row>
    <row r="66" spans="18:18" x14ac:dyDescent="0.2">
      <c r="R66">
        <f t="shared" si="0"/>
        <v>59</v>
      </c>
    </row>
    <row r="67" spans="18:18" x14ac:dyDescent="0.2">
      <c r="R67">
        <f t="shared" si="0"/>
        <v>60</v>
      </c>
    </row>
    <row r="68" spans="18:18" x14ac:dyDescent="0.2">
      <c r="R68">
        <f t="shared" si="0"/>
        <v>61</v>
      </c>
    </row>
    <row r="69" spans="18:18" x14ac:dyDescent="0.2">
      <c r="R69">
        <f t="shared" si="0"/>
        <v>62</v>
      </c>
    </row>
    <row r="70" spans="18:18" x14ac:dyDescent="0.2">
      <c r="R70">
        <f t="shared" si="0"/>
        <v>63</v>
      </c>
    </row>
    <row r="71" spans="18:18" x14ac:dyDescent="0.2">
      <c r="R71">
        <f t="shared" si="0"/>
        <v>64</v>
      </c>
    </row>
    <row r="72" spans="18:18" x14ac:dyDescent="0.2">
      <c r="R72">
        <f t="shared" si="0"/>
        <v>65</v>
      </c>
    </row>
    <row r="73" spans="18:18" x14ac:dyDescent="0.2">
      <c r="R73">
        <f t="shared" si="0"/>
        <v>66</v>
      </c>
    </row>
    <row r="74" spans="18:18" x14ac:dyDescent="0.2">
      <c r="R74">
        <f t="shared" ref="R74:R94" si="2">R73+1</f>
        <v>67</v>
      </c>
    </row>
    <row r="75" spans="18:18" x14ac:dyDescent="0.2">
      <c r="R75">
        <f t="shared" si="2"/>
        <v>68</v>
      </c>
    </row>
    <row r="76" spans="18:18" x14ac:dyDescent="0.2">
      <c r="R76">
        <f t="shared" si="2"/>
        <v>69</v>
      </c>
    </row>
    <row r="77" spans="18:18" x14ac:dyDescent="0.2">
      <c r="R77">
        <f t="shared" si="2"/>
        <v>70</v>
      </c>
    </row>
    <row r="78" spans="18:18" x14ac:dyDescent="0.2">
      <c r="R78">
        <f t="shared" si="2"/>
        <v>71</v>
      </c>
    </row>
    <row r="79" spans="18:18" x14ac:dyDescent="0.2">
      <c r="R79">
        <f t="shared" si="2"/>
        <v>72</v>
      </c>
    </row>
    <row r="80" spans="18:18" x14ac:dyDescent="0.2">
      <c r="R80">
        <f t="shared" si="2"/>
        <v>73</v>
      </c>
    </row>
    <row r="81" spans="18:18" x14ac:dyDescent="0.2">
      <c r="R81">
        <f t="shared" si="2"/>
        <v>74</v>
      </c>
    </row>
    <row r="82" spans="18:18" x14ac:dyDescent="0.2">
      <c r="R82">
        <f t="shared" si="2"/>
        <v>75</v>
      </c>
    </row>
    <row r="83" spans="18:18" x14ac:dyDescent="0.2">
      <c r="R83">
        <f t="shared" si="2"/>
        <v>76</v>
      </c>
    </row>
    <row r="84" spans="18:18" x14ac:dyDescent="0.2">
      <c r="R84">
        <f t="shared" si="2"/>
        <v>77</v>
      </c>
    </row>
    <row r="85" spans="18:18" x14ac:dyDescent="0.2">
      <c r="R85">
        <f t="shared" si="2"/>
        <v>78</v>
      </c>
    </row>
    <row r="86" spans="18:18" x14ac:dyDescent="0.2">
      <c r="R86">
        <f t="shared" si="2"/>
        <v>79</v>
      </c>
    </row>
    <row r="87" spans="18:18" x14ac:dyDescent="0.2">
      <c r="R87">
        <f t="shared" si="2"/>
        <v>80</v>
      </c>
    </row>
    <row r="88" spans="18:18" x14ac:dyDescent="0.2">
      <c r="R88">
        <f t="shared" si="2"/>
        <v>81</v>
      </c>
    </row>
    <row r="89" spans="18:18" x14ac:dyDescent="0.2">
      <c r="R89">
        <f t="shared" si="2"/>
        <v>82</v>
      </c>
    </row>
    <row r="90" spans="18:18" x14ac:dyDescent="0.2">
      <c r="R90">
        <f t="shared" si="2"/>
        <v>83</v>
      </c>
    </row>
    <row r="91" spans="18:18" x14ac:dyDescent="0.2">
      <c r="R91">
        <f t="shared" si="2"/>
        <v>84</v>
      </c>
    </row>
    <row r="92" spans="18:18" x14ac:dyDescent="0.2">
      <c r="R92">
        <f t="shared" si="2"/>
        <v>85</v>
      </c>
    </row>
    <row r="93" spans="18:18" x14ac:dyDescent="0.2">
      <c r="R93">
        <f t="shared" si="2"/>
        <v>86</v>
      </c>
    </row>
    <row r="94" spans="18:18" x14ac:dyDescent="0.2">
      <c r="R94">
        <f t="shared" si="2"/>
        <v>87</v>
      </c>
    </row>
    <row r="95" spans="18:18" x14ac:dyDescent="0.2">
      <c r="R95">
        <f>R94+1</f>
        <v>88</v>
      </c>
    </row>
    <row r="96" spans="18:18" x14ac:dyDescent="0.2">
      <c r="R96">
        <f t="shared" ref="R96:R101" si="3">R95+1</f>
        <v>89</v>
      </c>
    </row>
    <row r="97" spans="18:18" x14ac:dyDescent="0.2">
      <c r="R97">
        <f t="shared" si="3"/>
        <v>90</v>
      </c>
    </row>
    <row r="98" spans="18:18" x14ac:dyDescent="0.2">
      <c r="R98">
        <f t="shared" si="3"/>
        <v>91</v>
      </c>
    </row>
    <row r="99" spans="18:18" x14ac:dyDescent="0.2">
      <c r="R99">
        <f t="shared" si="3"/>
        <v>92</v>
      </c>
    </row>
    <row r="100" spans="18:18" x14ac:dyDescent="0.2">
      <c r="R100">
        <f t="shared" si="3"/>
        <v>93</v>
      </c>
    </row>
    <row r="101" spans="18:18" x14ac:dyDescent="0.2">
      <c r="R101">
        <f t="shared" si="3"/>
        <v>94</v>
      </c>
    </row>
    <row r="102" spans="18:18" x14ac:dyDescent="0.2">
      <c r="R102">
        <f>R101+1</f>
        <v>95</v>
      </c>
    </row>
    <row r="103" spans="18:18" x14ac:dyDescent="0.2">
      <c r="R103">
        <f t="shared" ref="R103:R107" si="4">R102+1</f>
        <v>96</v>
      </c>
    </row>
    <row r="104" spans="18:18" x14ac:dyDescent="0.2">
      <c r="R104">
        <f t="shared" si="4"/>
        <v>97</v>
      </c>
    </row>
    <row r="105" spans="18:18" x14ac:dyDescent="0.2">
      <c r="R105">
        <f t="shared" si="4"/>
        <v>98</v>
      </c>
    </row>
    <row r="106" spans="18:18" x14ac:dyDescent="0.2">
      <c r="R106">
        <f t="shared" si="4"/>
        <v>99</v>
      </c>
    </row>
    <row r="107" spans="18:18" x14ac:dyDescent="0.2">
      <c r="R107">
        <f t="shared" si="4"/>
        <v>100</v>
      </c>
    </row>
  </sheetData>
  <sheetProtection algorithmName="SHA-512" hashValue="d2kHK/igSWOuyg3hk8xgvj+2X0FdeH6Z/sj5K5ZOzhKjjaP5Azgua5IZ0BE9dX6YWbcqSIdde5whXHGIub+NOA==" saltValue="2e9Slgr7SiLC7cNHJv0ThA==" spinCount="100000" sheet="1" objects="1" scenarios="1"/>
  <mergeCells count="3">
    <mergeCell ref="R2:S2"/>
    <mergeCell ref="C2:H2"/>
    <mergeCell ref="K2:O2"/>
  </mergeCells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2 1 D V 0 + S L b W l A A A A 9 g A A A B I A H A B D b 2 5 m a W c v U G F j a 2 F n Z S 5 4 b W w g o h g A K K A U A A A A A A A A A A A A A A A A A A A A A A A A A A A A h Y + x D o I w G I R f h X S n L X U x 5 K c M L g 6 S G E 2 M a 1 M q N E A x b b G 8 m 4 O P 5 C u I U d T N 8 e 6 + S + 7 u 1 x v k Y 9 d G F 2 W d 7 k 2 G E k x R p I z s S 2 2 q D A 3 + F C 9 R z m E r Z C M q F U 2 w c e n o d I Z q 7 8 8 p I S E E H B a 4 t x V h l C b k W G z 2 s l a d i L V x X h i p 0 K d V / m 8 h D o f X G M 5 w w i h m j G E K Z D a h 0 O Y L s G n v M / 0 x Y T W 0 f r C K 1 z Z e 7 4 D M E s j 7 A 3 8 A U E s D B B Q A A g A I A M d t Q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b U N X K I p H u A 4 A A A A R A A A A E w A c A E Z v c m 1 1 b G F z L 1 N l Y 3 R p b 2 4 x L m 0 g o h g A K K A U A A A A A A A A A A A A A A A A A A A A A A A A A A A A K 0 5 N L s n M z 1 M I h t C G 1 g B Q S w E C L Q A U A A I A C A D H b U N X T 5 I t t a U A A A D 2 A A A A E g A A A A A A A A A A A A A A A A A A A A A A Q 2 9 u Z m l n L 1 B h Y 2 t h Z 2 U u e G 1 s U E s B A i 0 A F A A C A A g A x 2 1 D V w / K 6 a u k A A A A 6 Q A A A B M A A A A A A A A A A A A A A A A A 8 Q A A A F t D b 2 5 0 Z W 5 0 X 1 R 5 c G V z X S 5 4 b W x Q S w E C L Q A U A A I A C A D H b U N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/ 7 / L / M d n U u f n 7 7 V z O K y E g A A A A A C A A A A A A A Q Z g A A A A E A A C A A A A A 8 x a p + S L s L V 7 5 5 A p a 0 F N G P E h N W e K Z I o Y 7 p D 5 h T R G P S 1 g A A A A A O g A A A A A I A A C A A A A B o a m J T k / L o e d l + 8 R n G m Z s N R Z w j p y k b M L 5 h G S P O J 1 L G 5 V A A A A D j / U s A N j 7 U B B 0 B H 3 0 T i q q N M Y / q 4 G D O w z g m g u l z 7 I b r u B k M c o K g Z x i 1 3 Z 3 u w l O B K c p 5 + o + / x e A f X o j a a y 8 Z B S f v q 7 t D i + O c 1 x P W J f s 9 n I 0 3 y 0 A A A A D p 7 K l 6 t X B V Q B o F s C s / g v E 0 K E 9 Z V z Y 2 j / 7 C i C C D / J F B V 3 W f J 0 5 k H h b + 4 1 r m n l r m 0 e a M R s L 6 Q e 9 P 8 b 2 L s H s D f E s + < / D a t a M a s h u p > 
</file>

<file path=customXml/itemProps1.xml><?xml version="1.0" encoding="utf-8"?>
<ds:datastoreItem xmlns:ds="http://schemas.openxmlformats.org/officeDocument/2006/customXml" ds:itemID="{0E2ADB4D-EF42-4710-A5C1-C60BCFE594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DOUBLE VERSION</vt:lpstr>
      <vt:lpstr>MULTINORM &amp; CONTACT</vt:lpstr>
      <vt:lpstr>Data</vt:lpstr>
      <vt:lpstr>FW_groesser_3000</vt:lpstr>
      <vt:lpstr>G_OPT</vt:lpstr>
      <vt:lpstr>GS_OPT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M-USR-151</dc:creator>
  <cp:lastModifiedBy>Julia Jakob</cp:lastModifiedBy>
  <cp:lastPrinted>2023-09-22T14:12:41Z</cp:lastPrinted>
  <dcterms:created xsi:type="dcterms:W3CDTF">2022-04-01T07:37:55Z</dcterms:created>
  <dcterms:modified xsi:type="dcterms:W3CDTF">2025-07-15T12:38:20Z</dcterms:modified>
</cp:coreProperties>
</file>